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2'!$A$14:$U$218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N37" i="1"/>
  <c r="N236"/>
  <c r="O236"/>
  <c r="P236"/>
  <c r="M236"/>
  <c r="P237"/>
  <c r="M171"/>
  <c r="N82"/>
  <c r="O82"/>
  <c r="P82"/>
  <c r="M82"/>
  <c r="L82"/>
  <c r="M241"/>
  <c r="N241"/>
  <c r="O241"/>
  <c r="P241"/>
  <c r="L241"/>
  <c r="M217"/>
  <c r="N217"/>
  <c r="O217"/>
  <c r="P217"/>
  <c r="L217"/>
  <c r="N204"/>
  <c r="N91"/>
  <c r="N71"/>
  <c r="N59"/>
  <c r="N55"/>
  <c r="N26"/>
  <c r="N17"/>
  <c r="N16"/>
  <c r="M71"/>
  <c r="M17"/>
  <c r="M16"/>
  <c r="L17"/>
  <c r="L16"/>
  <c r="M74"/>
  <c r="N77"/>
  <c r="N74"/>
  <c r="O77"/>
  <c r="O74"/>
  <c r="P77"/>
  <c r="P74"/>
  <c r="P200"/>
  <c r="P204"/>
  <c r="P230"/>
  <c r="P199"/>
  <c r="P238"/>
  <c r="P198"/>
  <c r="O239"/>
  <c r="N239"/>
  <c r="M239"/>
  <c r="L239"/>
  <c r="L236"/>
  <c r="O230"/>
  <c r="N230"/>
  <c r="M230"/>
  <c r="L230"/>
  <c r="O204"/>
  <c r="M204"/>
  <c r="L204"/>
  <c r="O200"/>
  <c r="N200"/>
  <c r="M200"/>
  <c r="L200"/>
  <c r="N199"/>
  <c r="N198"/>
  <c r="L199"/>
  <c r="L198"/>
  <c r="O199"/>
  <c r="O198"/>
  <c r="M199"/>
  <c r="M198"/>
  <c r="O95"/>
  <c r="P95"/>
  <c r="O91"/>
  <c r="P91"/>
  <c r="O69"/>
  <c r="P69"/>
  <c r="O59"/>
  <c r="P59"/>
  <c r="O193"/>
  <c r="P193"/>
  <c r="M186"/>
  <c r="N186"/>
  <c r="O186"/>
  <c r="P186"/>
  <c r="N171"/>
  <c r="O171"/>
  <c r="P171"/>
  <c r="M160"/>
  <c r="N160"/>
  <c r="O160"/>
  <c r="P160"/>
  <c r="O101"/>
  <c r="P101"/>
  <c r="O85"/>
  <c r="P85"/>
  <c r="O73"/>
  <c r="P73"/>
  <c r="O71"/>
  <c r="O61"/>
  <c r="O63"/>
  <c r="P71"/>
  <c r="P61"/>
  <c r="P63"/>
  <c r="O48"/>
  <c r="O47"/>
  <c r="P48"/>
  <c r="P47"/>
  <c r="M45"/>
  <c r="N45"/>
  <c r="O45"/>
  <c r="P45"/>
  <c r="O33"/>
  <c r="O35"/>
  <c r="O37"/>
  <c r="O40"/>
  <c r="O43"/>
  <c r="P33"/>
  <c r="P35"/>
  <c r="P37"/>
  <c r="P40"/>
  <c r="P43"/>
  <c r="O26"/>
  <c r="O25"/>
  <c r="P26"/>
  <c r="P25"/>
  <c r="O17"/>
  <c r="O16"/>
  <c r="O19"/>
  <c r="P17"/>
  <c r="P16"/>
  <c r="P19"/>
  <c r="P15"/>
  <c r="L101"/>
  <c r="L95"/>
  <c r="L91"/>
  <c r="L85"/>
  <c r="L77"/>
  <c r="L74"/>
  <c r="L73"/>
  <c r="L45"/>
  <c r="L40"/>
  <c r="L160"/>
  <c r="L186"/>
  <c r="M190"/>
  <c r="M101"/>
  <c r="P190"/>
  <c r="O190"/>
  <c r="N190"/>
  <c r="N193"/>
  <c r="M193"/>
  <c r="L190"/>
  <c r="L193"/>
  <c r="M95"/>
  <c r="M91"/>
  <c r="M85"/>
  <c r="M73"/>
  <c r="M61"/>
  <c r="M63"/>
  <c r="M69"/>
  <c r="M59"/>
  <c r="N73"/>
  <c r="L71"/>
  <c r="M55"/>
  <c r="M54"/>
  <c r="M35"/>
  <c r="N101"/>
  <c r="N54"/>
  <c r="N19"/>
  <c r="N25"/>
  <c r="N33"/>
  <c r="N35"/>
  <c r="N40"/>
  <c r="N43"/>
  <c r="N48"/>
  <c r="N51"/>
  <c r="N61"/>
  <c r="N63"/>
  <c r="N69"/>
  <c r="N85"/>
  <c r="N81"/>
  <c r="N95"/>
  <c r="M48"/>
  <c r="M51"/>
  <c r="L48"/>
  <c r="L51"/>
  <c r="P55"/>
  <c r="P54"/>
  <c r="L171"/>
  <c r="O55"/>
  <c r="O54"/>
  <c r="L55"/>
  <c r="L54"/>
  <c r="M26"/>
  <c r="M25"/>
  <c r="L61"/>
  <c r="L35"/>
  <c r="L33"/>
  <c r="L69"/>
  <c r="L59"/>
  <c r="L63"/>
  <c r="M19"/>
  <c r="M33"/>
  <c r="M32"/>
  <c r="M37"/>
  <c r="M40"/>
  <c r="M43"/>
  <c r="M81"/>
  <c r="L81"/>
  <c r="L19"/>
  <c r="A194"/>
  <c r="A195"/>
  <c r="A74"/>
  <c r="A75"/>
  <c r="A76"/>
  <c r="A78"/>
  <c r="A59"/>
  <c r="L26"/>
  <c r="L25"/>
  <c r="L37"/>
  <c r="L43"/>
  <c r="O100"/>
  <c r="L90"/>
  <c r="L32"/>
  <c r="L31"/>
  <c r="O189"/>
  <c r="M189"/>
  <c r="M31"/>
  <c r="O90"/>
  <c r="L15"/>
  <c r="M58"/>
  <c r="L189"/>
  <c r="O32"/>
  <c r="O81"/>
  <c r="P90"/>
  <c r="P32"/>
  <c r="P31"/>
  <c r="L47"/>
  <c r="O58"/>
  <c r="L58"/>
  <c r="N58"/>
  <c r="P189"/>
  <c r="M15"/>
  <c r="N90"/>
  <c r="N47"/>
  <c r="N15"/>
  <c r="N189"/>
  <c r="O15"/>
  <c r="P58"/>
  <c r="N100"/>
  <c r="M100"/>
  <c r="O31"/>
  <c r="L100"/>
  <c r="M47"/>
  <c r="N32"/>
  <c r="N31"/>
  <c r="N14"/>
  <c r="M90"/>
  <c r="P81"/>
  <c r="P100"/>
  <c r="A196"/>
  <c r="A197"/>
  <c r="L14"/>
  <c r="P14"/>
  <c r="M14"/>
  <c r="O14"/>
</calcChain>
</file>

<file path=xl/sharedStrings.xml><?xml version="1.0" encoding="utf-8"?>
<sst xmlns="http://schemas.openxmlformats.org/spreadsheetml/2006/main" count="2291" uniqueCount="423">
  <si>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</si>
  <si>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</si>
  <si>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</si>
  <si>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</si>
  <si>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</si>
  <si>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</si>
  <si>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</si>
  <si>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</si>
  <si>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</si>
  <si>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</si>
  <si>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</si>
  <si>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</si>
  <si>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</si>
  <si>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</si>
  <si>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</si>
  <si>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</si>
  <si>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</si>
  <si>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</si>
  <si>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</si>
  <si>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</si>
  <si>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</si>
  <si>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</si>
  <si>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</si>
  <si>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</si>
  <si>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</si>
  <si>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</si>
  <si>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</si>
  <si>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</t>
  </si>
  <si>
    <t>ФЕДЕРАЛЬНОЕ АГЕНСТВО ПО РЫБОЛОВСТВУ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</si>
  <si>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</si>
  <si>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</si>
  <si>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</si>
  <si>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</si>
  <si>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</si>
  <si>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</si>
  <si>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Субсидии бюджетам бюджетной системы РФ </t>
  </si>
  <si>
    <t>750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</si>
  <si>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</si>
  <si>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</si>
  <si>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</si>
  <si>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</si>
  <si>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</si>
  <si>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</si>
  <si>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</si>
  <si>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</si>
  <si>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</si>
  <si>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</si>
  <si>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</si>
  <si>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</si>
  <si>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0004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</si>
  <si>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</si>
  <si>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</si>
  <si>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незаконное изготовление, продажу или  передачу пневматического оружия)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</si>
  <si>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</si>
  <si>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</si>
  <si>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</si>
  <si>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</si>
  <si>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</si>
  <si>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</si>
  <si>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</si>
  <si>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</si>
  <si>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</si>
  <si>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</si>
  <si>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</si>
  <si>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</si>
  <si>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</si>
  <si>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</si>
  <si>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</si>
  <si>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</si>
  <si>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</si>
  <si>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</si>
  <si>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</si>
  <si>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</si>
  <si>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</si>
  <si>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</si>
  <si>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</si>
  <si>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</si>
  <si>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</si>
  <si>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</si>
  <si>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</si>
  <si>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</si>
  <si>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</si>
  <si>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</si>
  <si>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</si>
  <si>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</si>
  <si>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</si>
  <si>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</si>
  <si>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 xml:space="preserve">Показатели
прогноза доходов бюджета на 2023 год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</si>
  <si>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</si>
  <si>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</si>
  <si>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</si>
  <si>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</si>
  <si>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</si>
  <si>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</si>
  <si>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</si>
  <si>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</si>
  <si>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</si>
  <si>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</si>
  <si>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</si>
  <si>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</si>
  <si>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</si>
  <si>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</si>
  <si>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</si>
  <si>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</si>
  <si>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</si>
  <si>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</si>
  <si>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</si>
  <si>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</si>
  <si>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</si>
  <si>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</si>
  <si>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</si>
  <si>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</si>
  <si>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</si>
  <si>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</si>
  <si>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</si>
  <si>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</si>
  <si>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на 01 июня 2022 года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</si>
  <si>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</si>
  <si>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</si>
  <si>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</si>
  <si>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</si>
  <si>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</si>
  <si>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Оценка исполнения 2022 года</t>
  </si>
  <si>
    <t>Показатели прогноза доходов в 2022 году в соответствии с решением Совета муниципального образования Каневской район по состоянию на 25.12.19 г.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</si>
  <si>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</si>
  <si>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</si>
  <si>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</si>
  <si>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</si>
  <si>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</si>
  <si>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</si>
  <si>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</si>
  <si>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</si>
  <si>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</si>
  <si>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</si>
  <si>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</si>
  <si>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</si>
  <si>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</si>
  <si>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</si>
  <si>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</si>
  <si>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</si>
  <si>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</si>
  <si>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</si>
  <si>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</si>
  <si>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</si>
  <si>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</si>
  <si>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</si>
  <si>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</si>
  <si>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</si>
  <si>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</si>
  <si>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</si>
  <si>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</si>
  <si>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</si>
  <si>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</si>
  <si>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</si>
  <si>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</si>
  <si>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</si>
  <si>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</si>
  <si>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</si>
  <si>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</si>
  <si>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</si>
  <si>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</si>
  <si>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</si>
  <si>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</si>
  <si>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</si>
  <si>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</si>
  <si>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</si>
  <si>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</si>
  <si>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</si>
  <si>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</si>
  <si>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</si>
  <si>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</si>
  <si>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</si>
  <si>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</si>
  <si>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</si>
  <si>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</si>
  <si>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</si>
  <si>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</si>
  <si>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</si>
  <si>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</si>
  <si>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</si>
  <si>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</si>
  <si>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</si>
  <si>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</si>
  <si>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</si>
  <si>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</si>
  <si>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</si>
  <si>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</si>
  <si>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</si>
  <si>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</si>
  <si>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</si>
  <si>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</si>
  <si>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</si>
  <si>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</si>
  <si>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</si>
  <si>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</si>
  <si>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</si>
  <si>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</si>
  <si>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</si>
  <si>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</si>
  <si>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</si>
  <si>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</si>
  <si>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</si>
  <si>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</si>
  <si>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</si>
  <si>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</si>
  <si>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</si>
  <si>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</si>
  <si>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</si>
  <si>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</si>
  <si>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</si>
  <si>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</si>
  <si>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</si>
  <si>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</si>
  <si>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</si>
  <si>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</si>
  <si>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</si>
  <si>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</si>
  <si>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</si>
  <si>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</si>
  <si>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</si>
  <si>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</si>
  <si>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</si>
  <si>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</si>
  <si>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</si>
  <si>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</si>
  <si>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</si>
  <si>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</si>
  <si>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</si>
  <si>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</si>
  <si>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</si>
  <si>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</si>
  <si>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</si>
  <si>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</si>
  <si>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</si>
  <si>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</si>
  <si>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</si>
  <si>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</si>
  <si>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</si>
  <si>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</si>
  <si>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</si>
  <si>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</si>
  <si>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</si>
  <si>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</si>
  <si>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</si>
  <si>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</si>
  <si>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</si>
  <si>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</si>
  <si>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</si>
  <si>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</si>
  <si>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</si>
  <si>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</si>
  <si>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</si>
  <si>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</si>
  <si>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</si>
  <si>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</si>
  <si>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</si>
  <si>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</si>
  <si>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</si>
  <si>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</si>
  <si>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</si>
  <si>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</si>
  <si>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</si>
  <si>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</si>
  <si>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</si>
  <si>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</si>
  <si>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</si>
  <si>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</si>
  <si>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</si>
  <si>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</si>
  <si>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</si>
  <si>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</si>
  <si>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</si>
  <si>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</si>
  <si>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</si>
  <si>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</si>
  <si>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</si>
  <si>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</si>
  <si>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</si>
  <si>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</si>
  <si>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</si>
  <si>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</si>
  <si>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</si>
  <si>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</si>
  <si>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</si>
  <si>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</si>
  <si>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</si>
  <si>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Показатели кассовых поступлений в 2022 году (по состоянию на 01.06.2022 г.) в бюджет района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</si>
  <si>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</si>
  <si>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</si>
  <si>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28 июня 2022г.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</si>
  <si>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</si>
  <si>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</si>
  <si>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</si>
  <si>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</si>
  <si>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</si>
  <si>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</si>
  <si>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</si>
  <si>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</si>
  <si>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</si>
  <si>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</si>
  <si>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</si>
  <si>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</si>
  <si>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</si>
  <si>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</si>
  <si>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</si>
  <si>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</si>
  <si>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</si>
  <si>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</si>
  <si>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</si>
  <si>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</si>
  <si>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</si>
  <si>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</si>
  <si>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</si>
  <si>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</si>
  <si>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</si>
  <si>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</si>
  <si>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</si>
  <si>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</si>
  <si>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</si>
  <si>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</si>
  <si>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</si>
  <si>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</si>
  <si>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</si>
  <si>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</si>
  <si>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</si>
  <si>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</si>
  <si>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</si>
  <si>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</si>
  <si>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</si>
  <si>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</si>
  <si>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</si>
  <si>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</si>
  <si>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</si>
  <si>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</si>
  <si>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</si>
  <si>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36</t>
  </si>
  <si>
    <t>900</t>
  </si>
  <si>
    <t>Единая субвенция бюджетам муниципальных районов из бюджета субъекта РФ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</si>
  <si>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</si>
  <si>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</si>
  <si>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</si>
  <si>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</si>
  <si>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</si>
  <si>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</si>
  <si>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</si>
  <si>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</si>
  <si>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</si>
  <si>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</si>
  <si>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</si>
  <si>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</si>
  <si>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</si>
  <si>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854</t>
  </si>
  <si>
    <t>МИНИСТЕРСТВО ПРИРОДНЫХ РЕСУРСОВ КРАСНОДАРСКОГО КРАЯ</t>
  </si>
  <si>
    <t>0023</t>
  </si>
  <si>
    <t>0024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</si>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</sst>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indexed="10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8"/>
  <sheetViews>
    <sheetView tabSelected="1" zoomScale="75" zoomScaleNormal="75" workbookViewId="0">
      <pane ySplit="13" topLeftCell="A170" activePane="bottomLeft" state="frozen"/>
      <selection pane="bottomLeft" activeCell="Z173" sqref="Z173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6.140625" style="3" customWidth="1"/>
    <col min="16" max="16" width="15.7109375" style="2" customWidth="1"/>
    <col min="17" max="18" width="9.140625" style="2"/>
    <col min="19" max="19" width="11.5703125" style="2" bestFit="1" customWidth="1"/>
    <col min="20" max="16384" width="9.140625" style="2"/>
  </cols>
  <sheetData>
    <row r="2" spans="1:21" s="17" customFormat="1" ht="23.25">
      <c r="A2" s="115" t="s">
        <v>275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1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</row>
    <row r="4" spans="1:21" s="17" customFormat="1" ht="18.75">
      <c r="A4" s="116" t="s">
        <v>116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21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</row>
    <row r="6" spans="1:21" s="17" customFormat="1" ht="18.75">
      <c r="A6" s="117" t="s">
        <v>157</v>
      </c>
      <c r="B6" s="117"/>
      <c r="C6" s="117"/>
      <c r="F6" s="42"/>
      <c r="G6" s="43" t="s">
        <v>276</v>
      </c>
      <c r="I6" s="42"/>
      <c r="J6" s="40"/>
      <c r="K6" s="40"/>
      <c r="L6" s="41"/>
      <c r="M6" s="41"/>
      <c r="N6" s="15"/>
      <c r="O6" s="15"/>
    </row>
    <row r="7" spans="1:21" s="17" customFormat="1" ht="18.75">
      <c r="A7" s="44" t="s">
        <v>158</v>
      </c>
      <c r="B7" s="45"/>
      <c r="F7" s="40"/>
      <c r="G7" s="43" t="s">
        <v>277</v>
      </c>
      <c r="I7" s="40"/>
      <c r="J7" s="40"/>
      <c r="K7" s="40"/>
      <c r="L7" s="41"/>
      <c r="M7" s="41"/>
      <c r="N7" s="15"/>
      <c r="O7" s="15"/>
    </row>
    <row r="8" spans="1:21" s="17" customFormat="1" ht="18.75">
      <c r="A8" s="44" t="s">
        <v>159</v>
      </c>
      <c r="D8" s="40"/>
      <c r="F8" s="40"/>
      <c r="G8" s="44" t="s">
        <v>160</v>
      </c>
      <c r="I8" s="40"/>
      <c r="J8" s="40"/>
      <c r="K8" s="40"/>
      <c r="L8" s="41"/>
      <c r="M8" s="41"/>
      <c r="N8" s="15"/>
      <c r="O8" s="15"/>
    </row>
    <row r="9" spans="1:21" s="17" customFormat="1" ht="15.75">
      <c r="A9" s="16"/>
      <c r="J9" s="16"/>
      <c r="K9" s="16"/>
      <c r="L9" s="15"/>
      <c r="M9" s="15"/>
      <c r="N9" s="15"/>
      <c r="O9" s="15"/>
    </row>
    <row r="11" spans="1:21" s="4" customFormat="1" ht="14.25" customHeight="1">
      <c r="A11" s="112" t="s">
        <v>161</v>
      </c>
      <c r="B11" s="111" t="s">
        <v>162</v>
      </c>
      <c r="C11" s="111"/>
      <c r="D11" s="111"/>
      <c r="E11" s="111"/>
      <c r="F11" s="111"/>
      <c r="G11" s="111"/>
      <c r="H11" s="111"/>
      <c r="I11" s="111"/>
      <c r="J11" s="111" t="s">
        <v>163</v>
      </c>
      <c r="K11" s="111" t="s">
        <v>211</v>
      </c>
      <c r="L11" s="110" t="s">
        <v>123</v>
      </c>
      <c r="M11" s="110" t="s">
        <v>286</v>
      </c>
      <c r="N11" s="110" t="s">
        <v>122</v>
      </c>
      <c r="O11" s="112" t="s">
        <v>87</v>
      </c>
      <c r="P11" s="112" t="s">
        <v>257</v>
      </c>
    </row>
    <row r="12" spans="1:21" s="4" customFormat="1" ht="14.25">
      <c r="A12" s="113"/>
      <c r="B12" s="111" t="s">
        <v>210</v>
      </c>
      <c r="C12" s="111" t="s">
        <v>164</v>
      </c>
      <c r="D12" s="111"/>
      <c r="E12" s="111"/>
      <c r="F12" s="111"/>
      <c r="G12" s="111"/>
      <c r="H12" s="111" t="s">
        <v>165</v>
      </c>
      <c r="I12" s="111"/>
      <c r="J12" s="111"/>
      <c r="K12" s="111"/>
      <c r="L12" s="111"/>
      <c r="M12" s="111"/>
      <c r="N12" s="111"/>
      <c r="O12" s="113"/>
      <c r="P12" s="113"/>
    </row>
    <row r="13" spans="1:21" s="4" customFormat="1" ht="63.75">
      <c r="A13" s="114"/>
      <c r="B13" s="111"/>
      <c r="C13" s="13" t="s">
        <v>166</v>
      </c>
      <c r="D13" s="13" t="s">
        <v>167</v>
      </c>
      <c r="E13" s="13" t="s">
        <v>168</v>
      </c>
      <c r="F13" s="13" t="s">
        <v>169</v>
      </c>
      <c r="G13" s="13" t="s">
        <v>170</v>
      </c>
      <c r="H13" s="13" t="s">
        <v>171</v>
      </c>
      <c r="I13" s="13" t="s">
        <v>172</v>
      </c>
      <c r="J13" s="111"/>
      <c r="K13" s="111"/>
      <c r="L13" s="111"/>
      <c r="M13" s="111"/>
      <c r="N13" s="111"/>
      <c r="O13" s="114"/>
      <c r="P13" s="114"/>
    </row>
    <row r="14" spans="1:21" ht="25.5">
      <c r="A14" s="18" t="s">
        <v>173</v>
      </c>
      <c r="B14" s="13"/>
      <c r="C14" s="19">
        <v>1</v>
      </c>
      <c r="D14" s="20" t="s">
        <v>174</v>
      </c>
      <c r="E14" s="20" t="s">
        <v>174</v>
      </c>
      <c r="F14" s="20" t="s">
        <v>175</v>
      </c>
      <c r="G14" s="20" t="s">
        <v>174</v>
      </c>
      <c r="H14" s="20" t="s">
        <v>176</v>
      </c>
      <c r="I14" s="20" t="s">
        <v>175</v>
      </c>
      <c r="J14" s="74" t="s">
        <v>173</v>
      </c>
      <c r="K14" s="18"/>
      <c r="L14" s="75">
        <f>L15+L25+L31+L47+L54+L58+L73+L81+L90+L100+L189+L45</f>
        <v>733998.10000000009</v>
      </c>
      <c r="M14" s="75">
        <f>M15+M25+M31+M47+M54+M58+M73+M81+M90+M100+M189+M45</f>
        <v>336936.96744999994</v>
      </c>
      <c r="N14" s="75">
        <f>N15+N25+N31+N47+N54+N58+N73+N81+N90+N100+N189+N45</f>
        <v>745050.18860000023</v>
      </c>
      <c r="O14" s="75">
        <f>O15+O25+O31+O47+O54+O58+O73+O81+O90+O100+O189+O45</f>
        <v>738005.20000000007</v>
      </c>
      <c r="P14" s="75">
        <f>P15+P25+P31+P47+P54+P58+P73+P81+P90+P100+P189+P45</f>
        <v>741951.3</v>
      </c>
    </row>
    <row r="15" spans="1:21" ht="25.5">
      <c r="A15" s="14" t="s">
        <v>177</v>
      </c>
      <c r="B15" s="58">
        <v>182</v>
      </c>
      <c r="C15" s="58">
        <v>1</v>
      </c>
      <c r="D15" s="59" t="s">
        <v>178</v>
      </c>
      <c r="E15" s="59" t="s">
        <v>174</v>
      </c>
      <c r="F15" s="59" t="s">
        <v>175</v>
      </c>
      <c r="G15" s="59" t="s">
        <v>174</v>
      </c>
      <c r="H15" s="59" t="s">
        <v>176</v>
      </c>
      <c r="I15" s="59" t="s">
        <v>175</v>
      </c>
      <c r="J15" s="60" t="s">
        <v>177</v>
      </c>
      <c r="K15" s="61" t="s">
        <v>314</v>
      </c>
      <c r="L15" s="76">
        <f>L16+L19</f>
        <v>469525</v>
      </c>
      <c r="M15" s="76">
        <f>M16+M19</f>
        <v>174812.94167999999</v>
      </c>
      <c r="N15" s="76">
        <f>N16+N19</f>
        <v>470725</v>
      </c>
      <c r="O15" s="76">
        <f>O16+O19</f>
        <v>483590</v>
      </c>
      <c r="P15" s="76">
        <f>P16+P19</f>
        <v>483845</v>
      </c>
    </row>
    <row r="16" spans="1:21" s="6" customFormat="1" ht="25.5">
      <c r="A16" s="21" t="s">
        <v>179</v>
      </c>
      <c r="B16" s="22">
        <v>182</v>
      </c>
      <c r="C16" s="22">
        <v>1</v>
      </c>
      <c r="D16" s="23" t="s">
        <v>178</v>
      </c>
      <c r="E16" s="23" t="s">
        <v>178</v>
      </c>
      <c r="F16" s="23" t="s">
        <v>175</v>
      </c>
      <c r="G16" s="23" t="s">
        <v>174</v>
      </c>
      <c r="H16" s="23" t="s">
        <v>176</v>
      </c>
      <c r="I16" s="23" t="s">
        <v>180</v>
      </c>
      <c r="J16" s="24" t="s">
        <v>179</v>
      </c>
      <c r="K16" s="11" t="s">
        <v>314</v>
      </c>
      <c r="L16" s="77">
        <f t="shared" ref="L16:P17" si="0">L17</f>
        <v>14300</v>
      </c>
      <c r="M16" s="77">
        <f>M17</f>
        <v>11197.08546</v>
      </c>
      <c r="N16" s="77">
        <f t="shared" si="0"/>
        <v>15500</v>
      </c>
      <c r="O16" s="77">
        <f t="shared" si="0"/>
        <v>14640</v>
      </c>
      <c r="P16" s="77">
        <f t="shared" si="0"/>
        <v>15000</v>
      </c>
      <c r="Q16" s="5"/>
      <c r="R16" s="5"/>
      <c r="S16" s="5"/>
      <c r="T16" s="5"/>
      <c r="U16" s="5"/>
    </row>
    <row r="17" spans="1:21" ht="38.25">
      <c r="A17" s="12" t="s">
        <v>179</v>
      </c>
      <c r="B17" s="25">
        <v>182</v>
      </c>
      <c r="C17" s="25">
        <v>1</v>
      </c>
      <c r="D17" s="26" t="s">
        <v>178</v>
      </c>
      <c r="E17" s="26" t="s">
        <v>178</v>
      </c>
      <c r="F17" s="26" t="s">
        <v>181</v>
      </c>
      <c r="G17" s="26" t="s">
        <v>174</v>
      </c>
      <c r="H17" s="26" t="s">
        <v>176</v>
      </c>
      <c r="I17" s="26" t="s">
        <v>180</v>
      </c>
      <c r="J17" s="27" t="s">
        <v>182</v>
      </c>
      <c r="K17" s="11" t="s">
        <v>314</v>
      </c>
      <c r="L17" s="78">
        <f t="shared" si="0"/>
        <v>14300</v>
      </c>
      <c r="M17" s="78">
        <f t="shared" si="0"/>
        <v>11197.08546</v>
      </c>
      <c r="N17" s="78">
        <f t="shared" si="0"/>
        <v>15500</v>
      </c>
      <c r="O17" s="78">
        <f t="shared" si="0"/>
        <v>14640</v>
      </c>
      <c r="P17" s="78">
        <f t="shared" si="0"/>
        <v>15000</v>
      </c>
    </row>
    <row r="18" spans="1:21" ht="51">
      <c r="A18" s="12" t="s">
        <v>179</v>
      </c>
      <c r="B18" s="25">
        <v>182</v>
      </c>
      <c r="C18" s="25">
        <v>1</v>
      </c>
      <c r="D18" s="26" t="s">
        <v>178</v>
      </c>
      <c r="E18" s="26" t="s">
        <v>178</v>
      </c>
      <c r="F18" s="26" t="s">
        <v>183</v>
      </c>
      <c r="G18" s="26" t="s">
        <v>184</v>
      </c>
      <c r="H18" s="26" t="s">
        <v>176</v>
      </c>
      <c r="I18" s="26" t="s">
        <v>180</v>
      </c>
      <c r="J18" s="27" t="s">
        <v>185</v>
      </c>
      <c r="K18" s="11" t="s">
        <v>314</v>
      </c>
      <c r="L18" s="78">
        <v>14300</v>
      </c>
      <c r="M18" s="78">
        <v>11197.08546</v>
      </c>
      <c r="N18" s="78">
        <v>15500</v>
      </c>
      <c r="O18" s="78">
        <v>14640</v>
      </c>
      <c r="P18" s="78">
        <v>15000</v>
      </c>
    </row>
    <row r="19" spans="1:21" s="6" customFormat="1" ht="25.5">
      <c r="A19" s="21" t="s">
        <v>188</v>
      </c>
      <c r="B19" s="22">
        <v>182</v>
      </c>
      <c r="C19" s="22">
        <v>1</v>
      </c>
      <c r="D19" s="23" t="s">
        <v>178</v>
      </c>
      <c r="E19" s="23" t="s">
        <v>184</v>
      </c>
      <c r="F19" s="23" t="s">
        <v>175</v>
      </c>
      <c r="G19" s="23" t="s">
        <v>178</v>
      </c>
      <c r="H19" s="23" t="s">
        <v>176</v>
      </c>
      <c r="I19" s="23" t="s">
        <v>180</v>
      </c>
      <c r="J19" s="21" t="s">
        <v>188</v>
      </c>
      <c r="K19" s="11" t="s">
        <v>314</v>
      </c>
      <c r="L19" s="77">
        <f>L20+L21+L22+L23+L24</f>
        <v>455225</v>
      </c>
      <c r="M19" s="77">
        <f>M20+M21+M22+M23+M24</f>
        <v>163615.85621999999</v>
      </c>
      <c r="N19" s="77">
        <f>N20+N21+N22+N23+N24</f>
        <v>455225</v>
      </c>
      <c r="O19" s="77">
        <f>O20+O21+O22+O23+O24</f>
        <v>468950</v>
      </c>
      <c r="P19" s="77">
        <f>P20+P21+P22+P23+P24</f>
        <v>468845</v>
      </c>
      <c r="Q19" s="5"/>
      <c r="R19" s="5"/>
      <c r="S19" s="5"/>
      <c r="T19" s="5"/>
      <c r="U19" s="5"/>
    </row>
    <row r="20" spans="1:21" ht="123.75" customHeight="1">
      <c r="A20" s="21" t="s">
        <v>188</v>
      </c>
      <c r="B20" s="25">
        <v>182</v>
      </c>
      <c r="C20" s="25">
        <v>1</v>
      </c>
      <c r="D20" s="26" t="s">
        <v>178</v>
      </c>
      <c r="E20" s="26" t="s">
        <v>184</v>
      </c>
      <c r="F20" s="26" t="s">
        <v>181</v>
      </c>
      <c r="G20" s="26" t="s">
        <v>178</v>
      </c>
      <c r="H20" s="26" t="s">
        <v>176</v>
      </c>
      <c r="I20" s="26" t="s">
        <v>180</v>
      </c>
      <c r="J20" s="12" t="s">
        <v>189</v>
      </c>
      <c r="K20" s="11" t="s">
        <v>314</v>
      </c>
      <c r="L20" s="78">
        <v>430500</v>
      </c>
      <c r="M20" s="78">
        <v>152738.85472</v>
      </c>
      <c r="N20" s="78">
        <v>430500</v>
      </c>
      <c r="O20" s="78">
        <v>447070</v>
      </c>
      <c r="P20" s="78">
        <v>446555</v>
      </c>
    </row>
    <row r="21" spans="1:21" ht="147" customHeight="1">
      <c r="A21" s="21" t="s">
        <v>188</v>
      </c>
      <c r="B21" s="25">
        <v>182</v>
      </c>
      <c r="C21" s="25">
        <v>1</v>
      </c>
      <c r="D21" s="26" t="s">
        <v>178</v>
      </c>
      <c r="E21" s="26" t="s">
        <v>184</v>
      </c>
      <c r="F21" s="26" t="s">
        <v>187</v>
      </c>
      <c r="G21" s="26" t="s">
        <v>178</v>
      </c>
      <c r="H21" s="26" t="s">
        <v>176</v>
      </c>
      <c r="I21" s="26" t="s">
        <v>180</v>
      </c>
      <c r="J21" s="12" t="s">
        <v>190</v>
      </c>
      <c r="K21" s="11" t="s">
        <v>314</v>
      </c>
      <c r="L21" s="78">
        <v>4700</v>
      </c>
      <c r="M21" s="78">
        <v>3181.3272499999998</v>
      </c>
      <c r="N21" s="78">
        <v>4700</v>
      </c>
      <c r="O21" s="78">
        <v>3500</v>
      </c>
      <c r="P21" s="78">
        <v>3600</v>
      </c>
    </row>
    <row r="22" spans="1:21" ht="83.25" customHeight="1">
      <c r="A22" s="21" t="s">
        <v>188</v>
      </c>
      <c r="B22" s="25">
        <v>182</v>
      </c>
      <c r="C22" s="25">
        <v>1</v>
      </c>
      <c r="D22" s="26" t="s">
        <v>178</v>
      </c>
      <c r="E22" s="26" t="s">
        <v>184</v>
      </c>
      <c r="F22" s="26" t="s">
        <v>191</v>
      </c>
      <c r="G22" s="26" t="s">
        <v>178</v>
      </c>
      <c r="H22" s="26" t="s">
        <v>176</v>
      </c>
      <c r="I22" s="26" t="s">
        <v>180</v>
      </c>
      <c r="J22" s="12" t="s">
        <v>192</v>
      </c>
      <c r="K22" s="11" t="s">
        <v>314</v>
      </c>
      <c r="L22" s="78">
        <v>4700</v>
      </c>
      <c r="M22" s="78">
        <v>1972.63562</v>
      </c>
      <c r="N22" s="78">
        <v>4700</v>
      </c>
      <c r="O22" s="78">
        <v>3000</v>
      </c>
      <c r="P22" s="78">
        <v>3200</v>
      </c>
    </row>
    <row r="23" spans="1:21" ht="135" customHeight="1">
      <c r="A23" s="21" t="s">
        <v>188</v>
      </c>
      <c r="B23" s="25">
        <v>182</v>
      </c>
      <c r="C23" s="25">
        <v>1</v>
      </c>
      <c r="D23" s="26" t="s">
        <v>178</v>
      </c>
      <c r="E23" s="26" t="s">
        <v>184</v>
      </c>
      <c r="F23" s="26" t="s">
        <v>193</v>
      </c>
      <c r="G23" s="26" t="s">
        <v>178</v>
      </c>
      <c r="H23" s="26" t="s">
        <v>176</v>
      </c>
      <c r="I23" s="26" t="s">
        <v>180</v>
      </c>
      <c r="J23" s="12" t="s">
        <v>194</v>
      </c>
      <c r="K23" s="11" t="s">
        <v>314</v>
      </c>
      <c r="L23" s="78">
        <v>175</v>
      </c>
      <c r="M23" s="78">
        <v>490.26155</v>
      </c>
      <c r="N23" s="78">
        <v>175</v>
      </c>
      <c r="O23" s="78">
        <v>180</v>
      </c>
      <c r="P23" s="78">
        <v>190</v>
      </c>
    </row>
    <row r="24" spans="1:21" ht="159.75" customHeight="1">
      <c r="A24" s="21" t="s">
        <v>188</v>
      </c>
      <c r="B24" s="25">
        <v>182</v>
      </c>
      <c r="C24" s="25">
        <v>1</v>
      </c>
      <c r="D24" s="52" t="s">
        <v>178</v>
      </c>
      <c r="E24" s="52" t="s">
        <v>184</v>
      </c>
      <c r="F24" s="52" t="s">
        <v>89</v>
      </c>
      <c r="G24" s="52" t="s">
        <v>178</v>
      </c>
      <c r="H24" s="52" t="s">
        <v>176</v>
      </c>
      <c r="I24" s="52" t="s">
        <v>180</v>
      </c>
      <c r="J24" s="102" t="s">
        <v>88</v>
      </c>
      <c r="K24" s="11" t="s">
        <v>314</v>
      </c>
      <c r="L24" s="78">
        <v>15150</v>
      </c>
      <c r="M24" s="79">
        <v>5232.7770799999998</v>
      </c>
      <c r="N24" s="78">
        <v>15150</v>
      </c>
      <c r="O24" s="78">
        <v>15200</v>
      </c>
      <c r="P24" s="78">
        <v>15300</v>
      </c>
    </row>
    <row r="25" spans="1:21" s="5" customFormat="1" ht="51">
      <c r="A25" s="14" t="s">
        <v>195</v>
      </c>
      <c r="B25" s="58"/>
      <c r="C25" s="58">
        <v>1</v>
      </c>
      <c r="D25" s="59" t="s">
        <v>196</v>
      </c>
      <c r="E25" s="59" t="s">
        <v>174</v>
      </c>
      <c r="F25" s="59" t="s">
        <v>175</v>
      </c>
      <c r="G25" s="59" t="s">
        <v>174</v>
      </c>
      <c r="H25" s="59" t="s">
        <v>176</v>
      </c>
      <c r="I25" s="59" t="s">
        <v>175</v>
      </c>
      <c r="J25" s="60" t="s">
        <v>195</v>
      </c>
      <c r="K25" s="62"/>
      <c r="L25" s="76">
        <f>L26</f>
        <v>2421.9</v>
      </c>
      <c r="M25" s="76">
        <f>M26</f>
        <v>1082.16281</v>
      </c>
      <c r="N25" s="76">
        <f>N26</f>
        <v>2421.94</v>
      </c>
      <c r="O25" s="76">
        <f>O26</f>
        <v>2477.4</v>
      </c>
      <c r="P25" s="76">
        <f>P26</f>
        <v>2362.3999999999996</v>
      </c>
    </row>
    <row r="26" spans="1:21" ht="51">
      <c r="A26" s="12" t="s">
        <v>195</v>
      </c>
      <c r="B26" s="25"/>
      <c r="C26" s="25" t="s">
        <v>197</v>
      </c>
      <c r="D26" s="26" t="s">
        <v>196</v>
      </c>
      <c r="E26" s="26" t="s">
        <v>184</v>
      </c>
      <c r="F26" s="26" t="s">
        <v>175</v>
      </c>
      <c r="G26" s="26" t="s">
        <v>178</v>
      </c>
      <c r="H26" s="26" t="s">
        <v>176</v>
      </c>
      <c r="I26" s="26" t="s">
        <v>180</v>
      </c>
      <c r="J26" s="12" t="s">
        <v>198</v>
      </c>
      <c r="K26" s="28"/>
      <c r="L26" s="78">
        <f>L27+L28+L29+L30</f>
        <v>2421.9</v>
      </c>
      <c r="M26" s="78">
        <f>M27+M28+M29+M30</f>
        <v>1082.16281</v>
      </c>
      <c r="N26" s="78">
        <f>N27+N28+N29+N30</f>
        <v>2421.94</v>
      </c>
      <c r="O26" s="78">
        <f>O27+O28+O29+O30</f>
        <v>2477.4</v>
      </c>
      <c r="P26" s="78">
        <f>P27+P28+P29+P30</f>
        <v>2362.3999999999996</v>
      </c>
    </row>
    <row r="27" spans="1:21" ht="76.5">
      <c r="A27" s="12" t="s">
        <v>195</v>
      </c>
      <c r="B27" s="29" t="s">
        <v>201</v>
      </c>
      <c r="C27" s="29" t="s">
        <v>197</v>
      </c>
      <c r="D27" s="29" t="s">
        <v>196</v>
      </c>
      <c r="E27" s="29" t="s">
        <v>184</v>
      </c>
      <c r="F27" s="29" t="s">
        <v>203</v>
      </c>
      <c r="G27" s="29" t="s">
        <v>178</v>
      </c>
      <c r="H27" s="29" t="s">
        <v>176</v>
      </c>
      <c r="I27" s="29" t="s">
        <v>180</v>
      </c>
      <c r="J27" s="12" t="s">
        <v>204</v>
      </c>
      <c r="K27" s="11" t="s">
        <v>315</v>
      </c>
      <c r="L27" s="78">
        <v>1122.93</v>
      </c>
      <c r="M27" s="78">
        <v>529.86213999999995</v>
      </c>
      <c r="N27" s="78">
        <v>1095.03</v>
      </c>
      <c r="O27" s="78">
        <v>1108.4000000000001</v>
      </c>
      <c r="P27" s="78">
        <v>1040.0999999999999</v>
      </c>
    </row>
    <row r="28" spans="1:21" ht="89.25">
      <c r="A28" s="12" t="s">
        <v>195</v>
      </c>
      <c r="B28" s="29" t="s">
        <v>201</v>
      </c>
      <c r="C28" s="29" t="s">
        <v>197</v>
      </c>
      <c r="D28" s="29" t="s">
        <v>196</v>
      </c>
      <c r="E28" s="29" t="s">
        <v>184</v>
      </c>
      <c r="F28" s="29" t="s">
        <v>205</v>
      </c>
      <c r="G28" s="29" t="s">
        <v>178</v>
      </c>
      <c r="H28" s="29" t="s">
        <v>176</v>
      </c>
      <c r="I28" s="29" t="s">
        <v>180</v>
      </c>
      <c r="J28" s="12" t="s">
        <v>206</v>
      </c>
      <c r="K28" s="11" t="s">
        <v>315</v>
      </c>
      <c r="L28" s="78">
        <v>6.06</v>
      </c>
      <c r="M28" s="78">
        <v>3.2796699999999999</v>
      </c>
      <c r="N28" s="78">
        <v>6.06</v>
      </c>
      <c r="O28" s="78">
        <v>6.3</v>
      </c>
      <c r="P28" s="78">
        <v>6.1</v>
      </c>
      <c r="S28" s="57"/>
    </row>
    <row r="29" spans="1:21" ht="76.5">
      <c r="A29" s="12" t="s">
        <v>195</v>
      </c>
      <c r="B29" s="29" t="s">
        <v>201</v>
      </c>
      <c r="C29" s="29" t="s">
        <v>197</v>
      </c>
      <c r="D29" s="29" t="s">
        <v>196</v>
      </c>
      <c r="E29" s="29" t="s">
        <v>184</v>
      </c>
      <c r="F29" s="29" t="s">
        <v>207</v>
      </c>
      <c r="G29" s="29" t="s">
        <v>178</v>
      </c>
      <c r="H29" s="29" t="s">
        <v>176</v>
      </c>
      <c r="I29" s="29" t="s">
        <v>180</v>
      </c>
      <c r="J29" s="12" t="s">
        <v>208</v>
      </c>
      <c r="K29" s="11" t="s">
        <v>315</v>
      </c>
      <c r="L29" s="78">
        <v>1292.9100000000001</v>
      </c>
      <c r="M29" s="78">
        <v>614.04003</v>
      </c>
      <c r="N29" s="78">
        <v>1458.16</v>
      </c>
      <c r="O29" s="78">
        <v>1362.7</v>
      </c>
      <c r="P29" s="78">
        <v>1316.2</v>
      </c>
    </row>
    <row r="30" spans="1:21" ht="76.5">
      <c r="A30" s="12" t="s">
        <v>195</v>
      </c>
      <c r="B30" s="29" t="s">
        <v>201</v>
      </c>
      <c r="C30" s="29" t="s">
        <v>197</v>
      </c>
      <c r="D30" s="29" t="s">
        <v>196</v>
      </c>
      <c r="E30" s="29" t="s">
        <v>184</v>
      </c>
      <c r="F30" s="29" t="s">
        <v>209</v>
      </c>
      <c r="G30" s="29" t="s">
        <v>178</v>
      </c>
      <c r="H30" s="29" t="s">
        <v>176</v>
      </c>
      <c r="I30" s="29" t="s">
        <v>180</v>
      </c>
      <c r="J30" s="12" t="s">
        <v>212</v>
      </c>
      <c r="K30" s="11" t="s">
        <v>315</v>
      </c>
      <c r="L30" s="78">
        <v>0</v>
      </c>
      <c r="M30" s="78">
        <v>-65.019030000000001</v>
      </c>
      <c r="N30" s="78">
        <v>-137.31</v>
      </c>
      <c r="O30" s="78">
        <v>0</v>
      </c>
      <c r="P30" s="78">
        <v>0</v>
      </c>
    </row>
    <row r="31" spans="1:21" s="5" customFormat="1" ht="25.5">
      <c r="A31" s="14" t="s">
        <v>213</v>
      </c>
      <c r="B31" s="63" t="s">
        <v>199</v>
      </c>
      <c r="C31" s="63" t="s">
        <v>197</v>
      </c>
      <c r="D31" s="63" t="s">
        <v>214</v>
      </c>
      <c r="E31" s="63" t="s">
        <v>174</v>
      </c>
      <c r="F31" s="63" t="s">
        <v>175</v>
      </c>
      <c r="G31" s="63" t="s">
        <v>174</v>
      </c>
      <c r="H31" s="63" t="s">
        <v>176</v>
      </c>
      <c r="I31" s="63" t="s">
        <v>175</v>
      </c>
      <c r="J31" s="60" t="s">
        <v>213</v>
      </c>
      <c r="K31" s="64" t="s">
        <v>314</v>
      </c>
      <c r="L31" s="76">
        <f>L32+L37+L40+L43</f>
        <v>181595.6</v>
      </c>
      <c r="M31" s="76">
        <f>M32+M37+M40+M43</f>
        <v>124015.61577999999</v>
      </c>
      <c r="N31" s="76">
        <f>N32+N37+N40+N43</f>
        <v>189245.6</v>
      </c>
      <c r="O31" s="76">
        <f>O32+O37+O40+O43</f>
        <v>174490</v>
      </c>
      <c r="P31" s="76">
        <f>P32+P37+P40+P43</f>
        <v>177823.3</v>
      </c>
    </row>
    <row r="32" spans="1:21" s="7" customFormat="1" ht="38.25">
      <c r="A32" s="12" t="s">
        <v>215</v>
      </c>
      <c r="B32" s="29" t="s">
        <v>199</v>
      </c>
      <c r="C32" s="29" t="s">
        <v>197</v>
      </c>
      <c r="D32" s="29" t="s">
        <v>214</v>
      </c>
      <c r="E32" s="29" t="s">
        <v>178</v>
      </c>
      <c r="F32" s="29" t="s">
        <v>175</v>
      </c>
      <c r="G32" s="29" t="s">
        <v>174</v>
      </c>
      <c r="H32" s="29" t="s">
        <v>176</v>
      </c>
      <c r="I32" s="29" t="s">
        <v>180</v>
      </c>
      <c r="J32" s="12" t="s">
        <v>215</v>
      </c>
      <c r="K32" s="11" t="s">
        <v>314</v>
      </c>
      <c r="L32" s="78">
        <f>L33+L35</f>
        <v>119003.6</v>
      </c>
      <c r="M32" s="78">
        <f>M33+M35</f>
        <v>72290.606450000007</v>
      </c>
      <c r="N32" s="78">
        <f>N33+N35</f>
        <v>119003.6</v>
      </c>
      <c r="O32" s="78">
        <f>O33+O35</f>
        <v>121384</v>
      </c>
      <c r="P32" s="78">
        <f>P33+P35</f>
        <v>123811.3</v>
      </c>
    </row>
    <row r="33" spans="1:16" ht="38.25">
      <c r="A33" s="12" t="s">
        <v>215</v>
      </c>
      <c r="B33" s="29" t="s">
        <v>199</v>
      </c>
      <c r="C33" s="29" t="s">
        <v>197</v>
      </c>
      <c r="D33" s="29" t="s">
        <v>214</v>
      </c>
      <c r="E33" s="29" t="s">
        <v>178</v>
      </c>
      <c r="F33" s="29" t="s">
        <v>181</v>
      </c>
      <c r="G33" s="29" t="s">
        <v>178</v>
      </c>
      <c r="H33" s="29" t="s">
        <v>176</v>
      </c>
      <c r="I33" s="29" t="s">
        <v>180</v>
      </c>
      <c r="J33" s="12" t="s">
        <v>216</v>
      </c>
      <c r="K33" s="11" t="s">
        <v>314</v>
      </c>
      <c r="L33" s="78">
        <f>L34</f>
        <v>77500</v>
      </c>
      <c r="M33" s="78">
        <f>M34</f>
        <v>43831.209860000003</v>
      </c>
      <c r="N33" s="78">
        <f>N34</f>
        <v>77500</v>
      </c>
      <c r="O33" s="78">
        <f>O34</f>
        <v>78000</v>
      </c>
      <c r="P33" s="78">
        <f>P34</f>
        <v>79000</v>
      </c>
    </row>
    <row r="34" spans="1:16" ht="38.25">
      <c r="A34" s="12" t="s">
        <v>215</v>
      </c>
      <c r="B34" s="29" t="s">
        <v>199</v>
      </c>
      <c r="C34" s="29" t="s">
        <v>197</v>
      </c>
      <c r="D34" s="29" t="s">
        <v>214</v>
      </c>
      <c r="E34" s="29" t="s">
        <v>178</v>
      </c>
      <c r="F34" s="29" t="s">
        <v>200</v>
      </c>
      <c r="G34" s="29" t="s">
        <v>178</v>
      </c>
      <c r="H34" s="29" t="s">
        <v>176</v>
      </c>
      <c r="I34" s="29" t="s">
        <v>180</v>
      </c>
      <c r="J34" s="12" t="s">
        <v>216</v>
      </c>
      <c r="K34" s="11" t="s">
        <v>314</v>
      </c>
      <c r="L34" s="78">
        <v>77500</v>
      </c>
      <c r="M34" s="78">
        <v>43831.209860000003</v>
      </c>
      <c r="N34" s="78">
        <v>77500</v>
      </c>
      <c r="O34" s="78">
        <v>78000</v>
      </c>
      <c r="P34" s="78">
        <v>79000</v>
      </c>
    </row>
    <row r="35" spans="1:16" ht="38.25">
      <c r="A35" s="12" t="s">
        <v>215</v>
      </c>
      <c r="B35" s="29" t="s">
        <v>199</v>
      </c>
      <c r="C35" s="29" t="s">
        <v>197</v>
      </c>
      <c r="D35" s="29" t="s">
        <v>214</v>
      </c>
      <c r="E35" s="29" t="s">
        <v>178</v>
      </c>
      <c r="F35" s="29" t="s">
        <v>187</v>
      </c>
      <c r="G35" s="29" t="s">
        <v>178</v>
      </c>
      <c r="H35" s="29" t="s">
        <v>176</v>
      </c>
      <c r="I35" s="29" t="s">
        <v>180</v>
      </c>
      <c r="J35" s="12" t="s">
        <v>217</v>
      </c>
      <c r="K35" s="11" t="s">
        <v>314</v>
      </c>
      <c r="L35" s="78">
        <f>L36</f>
        <v>41503.599999999999</v>
      </c>
      <c r="M35" s="78">
        <f>M36</f>
        <v>28459.39659</v>
      </c>
      <c r="N35" s="78">
        <f>N36</f>
        <v>41503.599999999999</v>
      </c>
      <c r="O35" s="78">
        <f>O36</f>
        <v>43384</v>
      </c>
      <c r="P35" s="78">
        <f>P36</f>
        <v>44811.3</v>
      </c>
    </row>
    <row r="36" spans="1:16" ht="38.25">
      <c r="A36" s="12" t="s">
        <v>215</v>
      </c>
      <c r="B36" s="29" t="s">
        <v>199</v>
      </c>
      <c r="C36" s="29" t="s">
        <v>197</v>
      </c>
      <c r="D36" s="29" t="s">
        <v>214</v>
      </c>
      <c r="E36" s="29" t="s">
        <v>178</v>
      </c>
      <c r="F36" s="29" t="s">
        <v>218</v>
      </c>
      <c r="G36" s="29" t="s">
        <v>178</v>
      </c>
      <c r="H36" s="29" t="s">
        <v>176</v>
      </c>
      <c r="I36" s="29" t="s">
        <v>180</v>
      </c>
      <c r="J36" s="12" t="s">
        <v>217</v>
      </c>
      <c r="K36" s="11" t="s">
        <v>314</v>
      </c>
      <c r="L36" s="78">
        <v>41503.599999999999</v>
      </c>
      <c r="M36" s="78">
        <v>28459.39659</v>
      </c>
      <c r="N36" s="78">
        <v>41503.599999999999</v>
      </c>
      <c r="O36" s="78">
        <v>43384</v>
      </c>
      <c r="P36" s="78">
        <v>44811.3</v>
      </c>
    </row>
    <row r="37" spans="1:16" s="7" customFormat="1" ht="25.5">
      <c r="A37" s="12" t="s">
        <v>152</v>
      </c>
      <c r="B37" s="29" t="s">
        <v>199</v>
      </c>
      <c r="C37" s="29" t="s">
        <v>197</v>
      </c>
      <c r="D37" s="29" t="s">
        <v>214</v>
      </c>
      <c r="E37" s="29" t="s">
        <v>184</v>
      </c>
      <c r="F37" s="29" t="s">
        <v>175</v>
      </c>
      <c r="G37" s="29" t="s">
        <v>184</v>
      </c>
      <c r="H37" s="29" t="s">
        <v>176</v>
      </c>
      <c r="I37" s="29" t="s">
        <v>180</v>
      </c>
      <c r="J37" s="12" t="s">
        <v>152</v>
      </c>
      <c r="K37" s="11" t="s">
        <v>314</v>
      </c>
      <c r="L37" s="78">
        <f>L38+L39</f>
        <v>500</v>
      </c>
      <c r="M37" s="78">
        <f>M38+M39</f>
        <v>-101.94255</v>
      </c>
      <c r="N37" s="78">
        <f>N38+N39</f>
        <v>150</v>
      </c>
      <c r="O37" s="78">
        <f>O38+O39</f>
        <v>100</v>
      </c>
      <c r="P37" s="78">
        <f>P38+P39</f>
        <v>50</v>
      </c>
    </row>
    <row r="38" spans="1:16" ht="25.5">
      <c r="A38" s="12" t="s">
        <v>152</v>
      </c>
      <c r="B38" s="29" t="s">
        <v>199</v>
      </c>
      <c r="C38" s="29" t="s">
        <v>197</v>
      </c>
      <c r="D38" s="29" t="s">
        <v>214</v>
      </c>
      <c r="E38" s="29" t="s">
        <v>184</v>
      </c>
      <c r="F38" s="29" t="s">
        <v>181</v>
      </c>
      <c r="G38" s="29" t="s">
        <v>184</v>
      </c>
      <c r="H38" s="29" t="s">
        <v>176</v>
      </c>
      <c r="I38" s="29" t="s">
        <v>180</v>
      </c>
      <c r="J38" s="12" t="s">
        <v>152</v>
      </c>
      <c r="K38" s="11" t="s">
        <v>314</v>
      </c>
      <c r="L38" s="78">
        <v>500</v>
      </c>
      <c r="M38" s="78">
        <v>-95.050079999999994</v>
      </c>
      <c r="N38" s="78">
        <v>150</v>
      </c>
      <c r="O38" s="78">
        <v>100</v>
      </c>
      <c r="P38" s="78">
        <v>50</v>
      </c>
    </row>
    <row r="39" spans="1:16" ht="38.25">
      <c r="A39" s="12" t="s">
        <v>152</v>
      </c>
      <c r="B39" s="29">
        <v>182</v>
      </c>
      <c r="C39" s="29">
        <v>1</v>
      </c>
      <c r="D39" s="29" t="s">
        <v>214</v>
      </c>
      <c r="E39" s="29" t="s">
        <v>184</v>
      </c>
      <c r="F39" s="29" t="s">
        <v>187</v>
      </c>
      <c r="G39" s="29" t="s">
        <v>184</v>
      </c>
      <c r="H39" s="29" t="s">
        <v>176</v>
      </c>
      <c r="I39" s="29">
        <v>110</v>
      </c>
      <c r="J39" s="12" t="s">
        <v>153</v>
      </c>
      <c r="K39" s="11" t="s">
        <v>314</v>
      </c>
      <c r="L39" s="78">
        <v>0</v>
      </c>
      <c r="M39" s="78">
        <v>-6.8924700000000003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154</v>
      </c>
      <c r="B40" s="29">
        <v>182</v>
      </c>
      <c r="C40" s="29" t="s">
        <v>197</v>
      </c>
      <c r="D40" s="29" t="s">
        <v>214</v>
      </c>
      <c r="E40" s="29" t="s">
        <v>196</v>
      </c>
      <c r="F40" s="29" t="s">
        <v>175</v>
      </c>
      <c r="G40" s="29" t="s">
        <v>178</v>
      </c>
      <c r="H40" s="29" t="s">
        <v>176</v>
      </c>
      <c r="I40" s="29" t="s">
        <v>180</v>
      </c>
      <c r="J40" s="12" t="s">
        <v>154</v>
      </c>
      <c r="K40" s="11" t="s">
        <v>314</v>
      </c>
      <c r="L40" s="78">
        <f>L41+L42</f>
        <v>40252</v>
      </c>
      <c r="M40" s="78">
        <f>M41+M42</f>
        <v>34428.155650000001</v>
      </c>
      <c r="N40" s="78">
        <f>N41+N42</f>
        <v>43252</v>
      </c>
      <c r="O40" s="78">
        <f>O41</f>
        <v>30616</v>
      </c>
      <c r="P40" s="78">
        <f>P41</f>
        <v>31262</v>
      </c>
    </row>
    <row r="41" spans="1:16" ht="25.5">
      <c r="A41" s="12" t="s">
        <v>154</v>
      </c>
      <c r="B41" s="29">
        <v>182</v>
      </c>
      <c r="C41" s="29">
        <v>1</v>
      </c>
      <c r="D41" s="29" t="s">
        <v>214</v>
      </c>
      <c r="E41" s="29" t="s">
        <v>196</v>
      </c>
      <c r="F41" s="29" t="s">
        <v>181</v>
      </c>
      <c r="G41" s="29" t="s">
        <v>178</v>
      </c>
      <c r="H41" s="29" t="s">
        <v>176</v>
      </c>
      <c r="I41" s="29" t="s">
        <v>180</v>
      </c>
      <c r="J41" s="12" t="s">
        <v>154</v>
      </c>
      <c r="K41" s="11" t="s">
        <v>314</v>
      </c>
      <c r="L41" s="78">
        <v>40252</v>
      </c>
      <c r="M41" s="78">
        <v>34428.155650000001</v>
      </c>
      <c r="N41" s="78">
        <v>43252</v>
      </c>
      <c r="O41" s="78">
        <v>30616</v>
      </c>
      <c r="P41" s="78">
        <v>31262</v>
      </c>
    </row>
    <row r="42" spans="1:16" ht="38.25">
      <c r="A42" s="12" t="s">
        <v>154</v>
      </c>
      <c r="B42" s="29" t="s">
        <v>199</v>
      </c>
      <c r="C42" s="29">
        <v>1</v>
      </c>
      <c r="D42" s="29" t="s">
        <v>214</v>
      </c>
      <c r="E42" s="29" t="s">
        <v>196</v>
      </c>
      <c r="F42" s="29" t="s">
        <v>187</v>
      </c>
      <c r="G42" s="29" t="s">
        <v>178</v>
      </c>
      <c r="H42" s="29" t="s">
        <v>176</v>
      </c>
      <c r="I42" s="29" t="s">
        <v>180</v>
      </c>
      <c r="J42" s="12" t="s">
        <v>381</v>
      </c>
      <c r="K42" s="11" t="s">
        <v>314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155</v>
      </c>
      <c r="B43" s="29">
        <v>182</v>
      </c>
      <c r="C43" s="29">
        <v>1</v>
      </c>
      <c r="D43" s="29" t="s">
        <v>214</v>
      </c>
      <c r="E43" s="29" t="s">
        <v>221</v>
      </c>
      <c r="F43" s="29" t="s">
        <v>175</v>
      </c>
      <c r="G43" s="29" t="s">
        <v>184</v>
      </c>
      <c r="H43" s="29" t="s">
        <v>176</v>
      </c>
      <c r="I43" s="29" t="s">
        <v>180</v>
      </c>
      <c r="J43" s="12" t="s">
        <v>155</v>
      </c>
      <c r="K43" s="11" t="s">
        <v>314</v>
      </c>
      <c r="L43" s="78">
        <f>L44</f>
        <v>21840</v>
      </c>
      <c r="M43" s="78">
        <f>M44</f>
        <v>17398.79623</v>
      </c>
      <c r="N43" s="78">
        <f>N44</f>
        <v>26840</v>
      </c>
      <c r="O43" s="78">
        <f>O44</f>
        <v>22390</v>
      </c>
      <c r="P43" s="78">
        <f>P44</f>
        <v>22700</v>
      </c>
    </row>
    <row r="44" spans="1:16" ht="51">
      <c r="A44" s="12" t="s">
        <v>155</v>
      </c>
      <c r="B44" s="29">
        <v>182</v>
      </c>
      <c r="C44" s="29">
        <v>1</v>
      </c>
      <c r="D44" s="29" t="s">
        <v>214</v>
      </c>
      <c r="E44" s="29" t="s">
        <v>221</v>
      </c>
      <c r="F44" s="29" t="s">
        <v>187</v>
      </c>
      <c r="G44" s="29" t="s">
        <v>184</v>
      </c>
      <c r="H44" s="29" t="s">
        <v>176</v>
      </c>
      <c r="I44" s="29" t="s">
        <v>180</v>
      </c>
      <c r="J44" s="12" t="s">
        <v>156</v>
      </c>
      <c r="K44" s="11" t="s">
        <v>314</v>
      </c>
      <c r="L44" s="78">
        <v>21840</v>
      </c>
      <c r="M44" s="78">
        <v>17398.79623</v>
      </c>
      <c r="N44" s="78">
        <v>26840</v>
      </c>
      <c r="O44" s="78">
        <v>22390</v>
      </c>
      <c r="P44" s="78">
        <v>22700</v>
      </c>
    </row>
    <row r="45" spans="1:16" ht="25.5">
      <c r="A45" s="68" t="s">
        <v>402</v>
      </c>
      <c r="B45" s="67"/>
      <c r="C45" s="71" t="s">
        <v>197</v>
      </c>
      <c r="D45" s="71" t="s">
        <v>220</v>
      </c>
      <c r="E45" s="71" t="s">
        <v>174</v>
      </c>
      <c r="F45" s="71" t="s">
        <v>175</v>
      </c>
      <c r="G45" s="71" t="s">
        <v>174</v>
      </c>
      <c r="H45" s="71" t="s">
        <v>176</v>
      </c>
      <c r="I45" s="71" t="s">
        <v>175</v>
      </c>
      <c r="J45" s="68" t="s">
        <v>402</v>
      </c>
      <c r="K45" s="61"/>
      <c r="L45" s="80">
        <f>L46</f>
        <v>4120</v>
      </c>
      <c r="M45" s="80">
        <f>M46</f>
        <v>2156.6170000000002</v>
      </c>
      <c r="N45" s="80">
        <f>N46</f>
        <v>4120</v>
      </c>
      <c r="O45" s="80">
        <f>O46</f>
        <v>4000</v>
      </c>
      <c r="P45" s="80">
        <f>P46</f>
        <v>3900</v>
      </c>
    </row>
    <row r="46" spans="1:16" ht="25.5">
      <c r="A46" s="53" t="s">
        <v>402</v>
      </c>
      <c r="B46" s="48" t="s">
        <v>199</v>
      </c>
      <c r="C46" s="70" t="s">
        <v>197</v>
      </c>
      <c r="D46" s="70" t="s">
        <v>220</v>
      </c>
      <c r="E46" s="70" t="s">
        <v>184</v>
      </c>
      <c r="F46" s="70" t="s">
        <v>181</v>
      </c>
      <c r="G46" s="70" t="s">
        <v>184</v>
      </c>
      <c r="H46" s="70" t="s">
        <v>176</v>
      </c>
      <c r="I46" s="70" t="s">
        <v>180</v>
      </c>
      <c r="J46" s="69" t="s">
        <v>403</v>
      </c>
      <c r="K46" s="11" t="s">
        <v>314</v>
      </c>
      <c r="L46" s="78">
        <v>4120</v>
      </c>
      <c r="M46" s="78">
        <v>2156.6170000000002</v>
      </c>
      <c r="N46" s="78">
        <v>4120</v>
      </c>
      <c r="O46" s="78">
        <v>4000</v>
      </c>
      <c r="P46" s="78">
        <v>3900</v>
      </c>
    </row>
    <row r="47" spans="1:16" s="7" customFormat="1" ht="14.25">
      <c r="A47" s="14" t="s">
        <v>223</v>
      </c>
      <c r="B47" s="63"/>
      <c r="C47" s="63" t="s">
        <v>197</v>
      </c>
      <c r="D47" s="63" t="s">
        <v>224</v>
      </c>
      <c r="E47" s="63" t="s">
        <v>174</v>
      </c>
      <c r="F47" s="63" t="s">
        <v>175</v>
      </c>
      <c r="G47" s="63" t="s">
        <v>174</v>
      </c>
      <c r="H47" s="63" t="s">
        <v>176</v>
      </c>
      <c r="I47" s="63" t="s">
        <v>175</v>
      </c>
      <c r="J47" s="60" t="s">
        <v>223</v>
      </c>
      <c r="K47" s="65"/>
      <c r="L47" s="76">
        <f>L48+L51</f>
        <v>9860</v>
      </c>
      <c r="M47" s="76">
        <f>M48+M51</f>
        <v>4060.46371</v>
      </c>
      <c r="N47" s="76">
        <f>N48+N51</f>
        <v>9860</v>
      </c>
      <c r="O47" s="76">
        <f>O48+O51</f>
        <v>9940</v>
      </c>
      <c r="P47" s="76">
        <f>P48+P51</f>
        <v>10083</v>
      </c>
    </row>
    <row r="48" spans="1:16" s="7" customFormat="1" ht="38.25">
      <c r="A48" s="12" t="s">
        <v>223</v>
      </c>
      <c r="B48" s="29"/>
      <c r="C48" s="29" t="s">
        <v>197</v>
      </c>
      <c r="D48" s="29" t="s">
        <v>224</v>
      </c>
      <c r="E48" s="29" t="s">
        <v>196</v>
      </c>
      <c r="F48" s="29" t="s">
        <v>175</v>
      </c>
      <c r="G48" s="29" t="s">
        <v>178</v>
      </c>
      <c r="H48" s="29" t="s">
        <v>176</v>
      </c>
      <c r="I48" s="29" t="s">
        <v>180</v>
      </c>
      <c r="J48" s="12" t="s">
        <v>278</v>
      </c>
      <c r="K48" s="30"/>
      <c r="L48" s="78">
        <f>L49+L50</f>
        <v>9777</v>
      </c>
      <c r="M48" s="78">
        <f>M49+M50</f>
        <v>4030.6637099999998</v>
      </c>
      <c r="N48" s="78">
        <f>N49+N50</f>
        <v>9777</v>
      </c>
      <c r="O48" s="78">
        <f>O49+O50</f>
        <v>9855</v>
      </c>
      <c r="P48" s="78">
        <f>P49+P50</f>
        <v>9996</v>
      </c>
    </row>
    <row r="49" spans="1:16" s="7" customFormat="1" ht="51">
      <c r="A49" s="12" t="s">
        <v>223</v>
      </c>
      <c r="B49" s="29" t="s">
        <v>199</v>
      </c>
      <c r="C49" s="29" t="s">
        <v>197</v>
      </c>
      <c r="D49" s="29" t="s">
        <v>224</v>
      </c>
      <c r="E49" s="29" t="s">
        <v>196</v>
      </c>
      <c r="F49" s="29" t="s">
        <v>181</v>
      </c>
      <c r="G49" s="29" t="s">
        <v>178</v>
      </c>
      <c r="H49" s="29" t="s">
        <v>261</v>
      </c>
      <c r="I49" s="29" t="s">
        <v>180</v>
      </c>
      <c r="J49" s="12" t="s">
        <v>262</v>
      </c>
      <c r="K49" s="11" t="s">
        <v>314</v>
      </c>
      <c r="L49" s="78">
        <v>9777</v>
      </c>
      <c r="M49" s="78">
        <v>4030.6637099999998</v>
      </c>
      <c r="N49" s="78">
        <v>9777</v>
      </c>
      <c r="O49" s="78">
        <v>9855</v>
      </c>
      <c r="P49" s="78">
        <v>9996</v>
      </c>
    </row>
    <row r="50" spans="1:16" s="7" customFormat="1" ht="63.75">
      <c r="A50" s="12" t="s">
        <v>223</v>
      </c>
      <c r="B50" s="29" t="s">
        <v>199</v>
      </c>
      <c r="C50" s="29" t="s">
        <v>197</v>
      </c>
      <c r="D50" s="29" t="s">
        <v>224</v>
      </c>
      <c r="E50" s="29" t="s">
        <v>196</v>
      </c>
      <c r="F50" s="29" t="s">
        <v>181</v>
      </c>
      <c r="G50" s="29" t="s">
        <v>178</v>
      </c>
      <c r="H50" s="29" t="s">
        <v>21</v>
      </c>
      <c r="I50" s="29" t="s">
        <v>180</v>
      </c>
      <c r="J50" s="12" t="s">
        <v>22</v>
      </c>
      <c r="K50" s="11" t="s">
        <v>314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 ht="38.25">
      <c r="A51" s="12" t="s">
        <v>223</v>
      </c>
      <c r="B51" s="29"/>
      <c r="C51" s="29" t="s">
        <v>197</v>
      </c>
      <c r="D51" s="29" t="s">
        <v>224</v>
      </c>
      <c r="E51" s="29" t="s">
        <v>222</v>
      </c>
      <c r="F51" s="29" t="s">
        <v>175</v>
      </c>
      <c r="G51" s="29" t="s">
        <v>178</v>
      </c>
      <c r="H51" s="29" t="s">
        <v>176</v>
      </c>
      <c r="I51" s="29" t="s">
        <v>180</v>
      </c>
      <c r="J51" s="12" t="s">
        <v>279</v>
      </c>
      <c r="K51" s="12"/>
      <c r="L51" s="78">
        <f>L52+L53</f>
        <v>83</v>
      </c>
      <c r="M51" s="78">
        <f>M52+M53</f>
        <v>29.8</v>
      </c>
      <c r="N51" s="78">
        <f>N52+N53</f>
        <v>83</v>
      </c>
      <c r="O51" s="78">
        <v>85</v>
      </c>
      <c r="P51" s="78">
        <v>87</v>
      </c>
    </row>
    <row r="52" spans="1:16" ht="89.25">
      <c r="A52" s="12" t="s">
        <v>223</v>
      </c>
      <c r="B52" s="29" t="s">
        <v>280</v>
      </c>
      <c r="C52" s="29" t="s">
        <v>197</v>
      </c>
      <c r="D52" s="29" t="s">
        <v>224</v>
      </c>
      <c r="E52" s="29" t="s">
        <v>222</v>
      </c>
      <c r="F52" s="29" t="s">
        <v>281</v>
      </c>
      <c r="G52" s="29" t="s">
        <v>178</v>
      </c>
      <c r="H52" s="29" t="s">
        <v>176</v>
      </c>
      <c r="I52" s="29" t="s">
        <v>180</v>
      </c>
      <c r="J52" s="12" t="s">
        <v>282</v>
      </c>
      <c r="K52" s="33" t="s">
        <v>316</v>
      </c>
      <c r="L52" s="78">
        <v>33</v>
      </c>
      <c r="M52" s="78">
        <v>1</v>
      </c>
      <c r="N52" s="78">
        <v>33</v>
      </c>
      <c r="O52" s="78">
        <v>34</v>
      </c>
      <c r="P52" s="78">
        <v>35</v>
      </c>
    </row>
    <row r="53" spans="1:16" ht="89.25">
      <c r="A53" s="12" t="s">
        <v>223</v>
      </c>
      <c r="B53" s="29" t="s">
        <v>6</v>
      </c>
      <c r="C53" s="29" t="s">
        <v>197</v>
      </c>
      <c r="D53" s="29" t="s">
        <v>224</v>
      </c>
      <c r="E53" s="29" t="s">
        <v>222</v>
      </c>
      <c r="F53" s="29" t="s">
        <v>382</v>
      </c>
      <c r="G53" s="29" t="s">
        <v>178</v>
      </c>
      <c r="H53" s="29" t="s">
        <v>176</v>
      </c>
      <c r="I53" s="29" t="s">
        <v>180</v>
      </c>
      <c r="J53" s="12" t="s">
        <v>383</v>
      </c>
      <c r="K53" s="73" t="s">
        <v>414</v>
      </c>
      <c r="L53" s="78">
        <v>50</v>
      </c>
      <c r="M53" s="78">
        <v>28.8</v>
      </c>
      <c r="N53" s="78">
        <v>50</v>
      </c>
      <c r="O53" s="78">
        <v>51</v>
      </c>
      <c r="P53" s="78">
        <v>52</v>
      </c>
    </row>
    <row r="54" spans="1:16" s="6" customFormat="1" ht="51">
      <c r="A54" s="14" t="s">
        <v>236</v>
      </c>
      <c r="B54" s="63"/>
      <c r="C54" s="63">
        <v>1</v>
      </c>
      <c r="D54" s="63" t="s">
        <v>237</v>
      </c>
      <c r="E54" s="63" t="s">
        <v>174</v>
      </c>
      <c r="F54" s="63" t="s">
        <v>175</v>
      </c>
      <c r="G54" s="63" t="s">
        <v>174</v>
      </c>
      <c r="H54" s="63" t="s">
        <v>176</v>
      </c>
      <c r="I54" s="63" t="s">
        <v>175</v>
      </c>
      <c r="J54" s="60" t="s">
        <v>236</v>
      </c>
      <c r="K54" s="66"/>
      <c r="L54" s="76">
        <f>L55</f>
        <v>0</v>
      </c>
      <c r="M54" s="76">
        <f>M55</f>
        <v>-0.52078000000000002</v>
      </c>
      <c r="N54" s="76">
        <f>N55</f>
        <v>-0.52100000000000002</v>
      </c>
      <c r="O54" s="76">
        <f>O55</f>
        <v>0</v>
      </c>
      <c r="P54" s="76">
        <f>P55</f>
        <v>0</v>
      </c>
    </row>
    <row r="55" spans="1:16" ht="51.75" thickBot="1">
      <c r="A55" s="12" t="s">
        <v>236</v>
      </c>
      <c r="B55" s="29"/>
      <c r="C55" s="29" t="s">
        <v>197</v>
      </c>
      <c r="D55" s="29" t="s">
        <v>237</v>
      </c>
      <c r="E55" s="29" t="s">
        <v>222</v>
      </c>
      <c r="F55" s="29" t="s">
        <v>175</v>
      </c>
      <c r="G55" s="29" t="s">
        <v>174</v>
      </c>
      <c r="H55" s="29" t="s">
        <v>176</v>
      </c>
      <c r="I55" s="29" t="s">
        <v>180</v>
      </c>
      <c r="J55" s="12" t="s">
        <v>283</v>
      </c>
      <c r="K55" s="33"/>
      <c r="L55" s="78">
        <f>L57</f>
        <v>0</v>
      </c>
      <c r="M55" s="78">
        <f>M56+M57</f>
        <v>-0.52078000000000002</v>
      </c>
      <c r="N55" s="78">
        <f>N56+N57</f>
        <v>-0.52100000000000002</v>
      </c>
      <c r="O55" s="78">
        <f>O57</f>
        <v>0</v>
      </c>
      <c r="P55" s="78">
        <f>P57</f>
        <v>0</v>
      </c>
    </row>
    <row r="56" spans="1:16" ht="107.25" customHeight="1">
      <c r="A56" s="12" t="s">
        <v>236</v>
      </c>
      <c r="B56" s="29" t="s">
        <v>199</v>
      </c>
      <c r="C56" s="29" t="s">
        <v>197</v>
      </c>
      <c r="D56" s="29" t="s">
        <v>237</v>
      </c>
      <c r="E56" s="29" t="s">
        <v>222</v>
      </c>
      <c r="F56" s="29" t="s">
        <v>93</v>
      </c>
      <c r="G56" s="29" t="s">
        <v>214</v>
      </c>
      <c r="H56" s="29" t="s">
        <v>261</v>
      </c>
      <c r="I56" s="29" t="s">
        <v>180</v>
      </c>
      <c r="J56" s="103" t="s">
        <v>92</v>
      </c>
      <c r="K56" s="11" t="s">
        <v>314</v>
      </c>
      <c r="L56" s="78">
        <v>0</v>
      </c>
      <c r="M56" s="78">
        <v>-0.52078000000000002</v>
      </c>
      <c r="N56" s="78">
        <v>-0.52100000000000002</v>
      </c>
      <c r="O56" s="78">
        <v>0</v>
      </c>
      <c r="P56" s="78">
        <v>0</v>
      </c>
    </row>
    <row r="57" spans="1:16" ht="51">
      <c r="A57" s="12" t="s">
        <v>236</v>
      </c>
      <c r="B57" s="29" t="s">
        <v>199</v>
      </c>
      <c r="C57" s="29" t="s">
        <v>197</v>
      </c>
      <c r="D57" s="29" t="s">
        <v>237</v>
      </c>
      <c r="E57" s="29" t="s">
        <v>222</v>
      </c>
      <c r="F57" s="29" t="s">
        <v>273</v>
      </c>
      <c r="G57" s="29" t="s">
        <v>214</v>
      </c>
      <c r="H57" s="29" t="s">
        <v>90</v>
      </c>
      <c r="I57" s="29" t="s">
        <v>180</v>
      </c>
      <c r="J57" s="12" t="s">
        <v>91</v>
      </c>
      <c r="K57" s="11" t="s">
        <v>314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s="6" customFormat="1" ht="63.75">
      <c r="A58" s="14" t="s">
        <v>239</v>
      </c>
      <c r="B58" s="63"/>
      <c r="C58" s="63" t="s">
        <v>197</v>
      </c>
      <c r="D58" s="63" t="s">
        <v>238</v>
      </c>
      <c r="E58" s="63" t="s">
        <v>174</v>
      </c>
      <c r="F58" s="63" t="s">
        <v>175</v>
      </c>
      <c r="G58" s="63" t="s">
        <v>174</v>
      </c>
      <c r="H58" s="63" t="s">
        <v>176</v>
      </c>
      <c r="I58" s="63" t="s">
        <v>175</v>
      </c>
      <c r="J58" s="60" t="s">
        <v>239</v>
      </c>
      <c r="K58" s="66"/>
      <c r="L58" s="76">
        <f>L59+L61+L63+L68+L69+L71</f>
        <v>52160.3</v>
      </c>
      <c r="M58" s="76">
        <f>M59+M61+M63+M68+M69+M71</f>
        <v>19551.818359999997</v>
      </c>
      <c r="N58" s="76">
        <f>N59+N61+N63+N68+N69+N71</f>
        <v>52329.3</v>
      </c>
      <c r="O58" s="76">
        <f>O59+O61+O63+O68+O69+O71</f>
        <v>52148.800000000003</v>
      </c>
      <c r="P58" s="76">
        <f>P59+P61+P63+P68+P69+P71</f>
        <v>52148.800000000003</v>
      </c>
    </row>
    <row r="59" spans="1:16" s="6" customFormat="1" ht="102">
      <c r="A59" s="50" t="str">
        <f>IF(D59="00",J59,IF(E59="00",J59,IF(F59="000",IF(G59="00",J59,J59),A58)))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9" s="48"/>
      <c r="C59" s="48" t="s">
        <v>197</v>
      </c>
      <c r="D59" s="48" t="s">
        <v>238</v>
      </c>
      <c r="E59" s="48" t="s">
        <v>178</v>
      </c>
      <c r="F59" s="48" t="s">
        <v>175</v>
      </c>
      <c r="G59" s="48" t="s">
        <v>174</v>
      </c>
      <c r="H59" s="48" t="s">
        <v>176</v>
      </c>
      <c r="I59" s="48" t="s">
        <v>202</v>
      </c>
      <c r="J59" s="49" t="s">
        <v>318</v>
      </c>
      <c r="K59" s="46"/>
      <c r="L59" s="81">
        <f>L60</f>
        <v>0</v>
      </c>
      <c r="M59" s="81">
        <f>M60</f>
        <v>0</v>
      </c>
      <c r="N59" s="81">
        <f>N60</f>
        <v>0</v>
      </c>
      <c r="O59" s="81">
        <f>O60</f>
        <v>67.3</v>
      </c>
      <c r="P59" s="81">
        <f>P60</f>
        <v>67.3</v>
      </c>
    </row>
    <row r="60" spans="1:16" s="6" customFormat="1" ht="89.25">
      <c r="A60" s="51" t="s">
        <v>319</v>
      </c>
      <c r="B60" s="48" t="s">
        <v>280</v>
      </c>
      <c r="C60" s="48" t="s">
        <v>197</v>
      </c>
      <c r="D60" s="48" t="s">
        <v>238</v>
      </c>
      <c r="E60" s="48" t="s">
        <v>178</v>
      </c>
      <c r="F60" s="48" t="s">
        <v>219</v>
      </c>
      <c r="G60" s="48" t="s">
        <v>214</v>
      </c>
      <c r="H60" s="48" t="s">
        <v>176</v>
      </c>
      <c r="I60" s="48" t="s">
        <v>202</v>
      </c>
      <c r="J60" s="49" t="s">
        <v>319</v>
      </c>
      <c r="K60" s="33" t="s">
        <v>316</v>
      </c>
      <c r="L60" s="81">
        <v>0</v>
      </c>
      <c r="M60" s="81">
        <v>0</v>
      </c>
      <c r="N60" s="81">
        <v>0</v>
      </c>
      <c r="O60" s="81">
        <v>67.3</v>
      </c>
      <c r="P60" s="81">
        <v>67.3</v>
      </c>
    </row>
    <row r="61" spans="1:16" ht="38.25">
      <c r="A61" s="12" t="s">
        <v>240</v>
      </c>
      <c r="B61" s="29"/>
      <c r="C61" s="29">
        <v>1</v>
      </c>
      <c r="D61" s="29">
        <v>11</v>
      </c>
      <c r="E61" s="29" t="s">
        <v>196</v>
      </c>
      <c r="F61" s="29" t="s">
        <v>175</v>
      </c>
      <c r="G61" s="29" t="s">
        <v>174</v>
      </c>
      <c r="H61" s="29" t="s">
        <v>176</v>
      </c>
      <c r="I61" s="29">
        <v>120</v>
      </c>
      <c r="J61" s="12" t="s">
        <v>240</v>
      </c>
      <c r="K61" s="33"/>
      <c r="L61" s="78">
        <f>L62</f>
        <v>0.5</v>
      </c>
      <c r="M61" s="78">
        <f>M62</f>
        <v>0</v>
      </c>
      <c r="N61" s="78">
        <f>N62</f>
        <v>0.5</v>
      </c>
      <c r="O61" s="78">
        <f>O62</f>
        <v>10.5</v>
      </c>
      <c r="P61" s="78">
        <f>P62</f>
        <v>10.5</v>
      </c>
    </row>
    <row r="62" spans="1:16" ht="63.75">
      <c r="A62" s="12" t="s">
        <v>285</v>
      </c>
      <c r="B62" s="29" t="s">
        <v>284</v>
      </c>
      <c r="C62" s="29">
        <v>1</v>
      </c>
      <c r="D62" s="29">
        <v>11</v>
      </c>
      <c r="E62" s="29" t="s">
        <v>196</v>
      </c>
      <c r="F62" s="29" t="s">
        <v>219</v>
      </c>
      <c r="G62" s="29" t="s">
        <v>214</v>
      </c>
      <c r="H62" s="29" t="s">
        <v>176</v>
      </c>
      <c r="I62" s="29">
        <v>120</v>
      </c>
      <c r="J62" s="12" t="s">
        <v>285</v>
      </c>
      <c r="K62" s="33" t="s">
        <v>317</v>
      </c>
      <c r="L62" s="78">
        <v>0.5</v>
      </c>
      <c r="M62" s="78">
        <v>0</v>
      </c>
      <c r="N62" s="78">
        <v>0.5</v>
      </c>
      <c r="O62" s="78">
        <v>10.5</v>
      </c>
      <c r="P62" s="78">
        <v>10.5</v>
      </c>
    </row>
    <row r="63" spans="1:16" ht="127.5">
      <c r="A63" s="12" t="s">
        <v>241</v>
      </c>
      <c r="B63" s="29"/>
      <c r="C63" s="29">
        <v>1</v>
      </c>
      <c r="D63" s="29" t="s">
        <v>238</v>
      </c>
      <c r="E63" s="29" t="s">
        <v>214</v>
      </c>
      <c r="F63" s="29" t="s">
        <v>175</v>
      </c>
      <c r="G63" s="29" t="s">
        <v>174</v>
      </c>
      <c r="H63" s="29" t="s">
        <v>176</v>
      </c>
      <c r="I63" s="29" t="s">
        <v>202</v>
      </c>
      <c r="J63" s="12" t="s">
        <v>241</v>
      </c>
      <c r="K63" s="33"/>
      <c r="L63" s="78">
        <f>SUM(L64+L65+L66+L67)</f>
        <v>52137.8</v>
      </c>
      <c r="M63" s="78">
        <f>SUM(M64+M65+M66+M67)</f>
        <v>19532.818359999997</v>
      </c>
      <c r="N63" s="78">
        <f>SUM(N64+N65+N66+N67)</f>
        <v>52306.8</v>
      </c>
      <c r="O63" s="78">
        <f>SUM(O64+O65+O66+O67)</f>
        <v>52049</v>
      </c>
      <c r="P63" s="78">
        <f>SUM(P64+P65+P66+P67)</f>
        <v>52049</v>
      </c>
    </row>
    <row r="64" spans="1:16" ht="127.5">
      <c r="A64" s="12" t="s">
        <v>305</v>
      </c>
      <c r="B64" s="29" t="s">
        <v>280</v>
      </c>
      <c r="C64" s="29">
        <v>1</v>
      </c>
      <c r="D64" s="29" t="s">
        <v>238</v>
      </c>
      <c r="E64" s="29" t="s">
        <v>214</v>
      </c>
      <c r="F64" s="29" t="s">
        <v>251</v>
      </c>
      <c r="G64" s="29" t="s">
        <v>214</v>
      </c>
      <c r="H64" s="29" t="s">
        <v>176</v>
      </c>
      <c r="I64" s="29" t="s">
        <v>202</v>
      </c>
      <c r="J64" s="12" t="s">
        <v>305</v>
      </c>
      <c r="K64" s="33" t="s">
        <v>316</v>
      </c>
      <c r="L64" s="78">
        <v>50645</v>
      </c>
      <c r="M64" s="78">
        <v>18844.574509999999</v>
      </c>
      <c r="N64" s="78">
        <v>50645</v>
      </c>
      <c r="O64" s="78">
        <v>50645</v>
      </c>
      <c r="P64" s="78">
        <v>50645</v>
      </c>
    </row>
    <row r="65" spans="1:16" ht="102">
      <c r="A65" s="12" t="s">
        <v>290</v>
      </c>
      <c r="B65" s="29" t="s">
        <v>280</v>
      </c>
      <c r="C65" s="29">
        <v>1</v>
      </c>
      <c r="D65" s="29" t="s">
        <v>238</v>
      </c>
      <c r="E65" s="29" t="s">
        <v>214</v>
      </c>
      <c r="F65" s="29" t="s">
        <v>291</v>
      </c>
      <c r="G65" s="29" t="s">
        <v>214</v>
      </c>
      <c r="H65" s="29" t="s">
        <v>176</v>
      </c>
      <c r="I65" s="29" t="s">
        <v>202</v>
      </c>
      <c r="J65" s="12" t="s">
        <v>290</v>
      </c>
      <c r="K65" s="33" t="s">
        <v>316</v>
      </c>
      <c r="L65" s="78">
        <v>415</v>
      </c>
      <c r="M65" s="78">
        <v>259.03647000000001</v>
      </c>
      <c r="N65" s="78">
        <v>415</v>
      </c>
      <c r="O65" s="78">
        <v>415</v>
      </c>
      <c r="P65" s="78">
        <v>415</v>
      </c>
    </row>
    <row r="66" spans="1:16" ht="102">
      <c r="A66" s="12" t="s">
        <v>293</v>
      </c>
      <c r="B66" s="29" t="s">
        <v>280</v>
      </c>
      <c r="C66" s="29">
        <v>1</v>
      </c>
      <c r="D66" s="29" t="s">
        <v>238</v>
      </c>
      <c r="E66" s="29" t="s">
        <v>214</v>
      </c>
      <c r="F66" s="29" t="s">
        <v>292</v>
      </c>
      <c r="G66" s="29" t="s">
        <v>214</v>
      </c>
      <c r="H66" s="29" t="s">
        <v>176</v>
      </c>
      <c r="I66" s="29" t="s">
        <v>202</v>
      </c>
      <c r="J66" s="12" t="s">
        <v>293</v>
      </c>
      <c r="K66" s="33" t="s">
        <v>316</v>
      </c>
      <c r="L66" s="78">
        <v>88.8</v>
      </c>
      <c r="M66" s="78">
        <v>37</v>
      </c>
      <c r="N66" s="78">
        <v>88.8</v>
      </c>
      <c r="O66" s="78">
        <v>0</v>
      </c>
      <c r="P66" s="78">
        <v>0</v>
      </c>
    </row>
    <row r="67" spans="1:16" ht="89.25">
      <c r="A67" s="12" t="s">
        <v>294</v>
      </c>
      <c r="B67" s="29" t="s">
        <v>280</v>
      </c>
      <c r="C67" s="29">
        <v>1</v>
      </c>
      <c r="D67" s="29" t="s">
        <v>238</v>
      </c>
      <c r="E67" s="29" t="s">
        <v>214</v>
      </c>
      <c r="F67" s="29" t="s">
        <v>295</v>
      </c>
      <c r="G67" s="29" t="s">
        <v>214</v>
      </c>
      <c r="H67" s="29" t="s">
        <v>176</v>
      </c>
      <c r="I67" s="29" t="s">
        <v>202</v>
      </c>
      <c r="J67" s="12" t="s">
        <v>294</v>
      </c>
      <c r="K67" s="33" t="s">
        <v>316</v>
      </c>
      <c r="L67" s="78">
        <v>989</v>
      </c>
      <c r="M67" s="78">
        <v>392.20738</v>
      </c>
      <c r="N67" s="78">
        <v>1158</v>
      </c>
      <c r="O67" s="78">
        <v>989</v>
      </c>
      <c r="P67" s="78">
        <v>989</v>
      </c>
    </row>
    <row r="68" spans="1:16" ht="102">
      <c r="A68" s="12" t="s">
        <v>294</v>
      </c>
      <c r="B68" s="29" t="s">
        <v>280</v>
      </c>
      <c r="C68" s="29">
        <v>1</v>
      </c>
      <c r="D68" s="29" t="s">
        <v>238</v>
      </c>
      <c r="E68" s="29" t="s">
        <v>214</v>
      </c>
      <c r="F68" s="29" t="s">
        <v>395</v>
      </c>
      <c r="G68" s="29" t="s">
        <v>174</v>
      </c>
      <c r="H68" s="29" t="s">
        <v>176</v>
      </c>
      <c r="I68" s="29" t="s">
        <v>202</v>
      </c>
      <c r="J68" s="12" t="s">
        <v>396</v>
      </c>
      <c r="K68" s="33" t="s">
        <v>316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</row>
    <row r="69" spans="1:16" ht="38.25">
      <c r="A69" s="12" t="s">
        <v>242</v>
      </c>
      <c r="B69" s="29"/>
      <c r="C69" s="29">
        <v>1</v>
      </c>
      <c r="D69" s="29" t="s">
        <v>238</v>
      </c>
      <c r="E69" s="29" t="s">
        <v>222</v>
      </c>
      <c r="F69" s="29" t="s">
        <v>175</v>
      </c>
      <c r="G69" s="29" t="s">
        <v>174</v>
      </c>
      <c r="H69" s="29" t="s">
        <v>176</v>
      </c>
      <c r="I69" s="29">
        <v>120</v>
      </c>
      <c r="J69" s="12" t="s">
        <v>242</v>
      </c>
      <c r="K69" s="33"/>
      <c r="L69" s="78">
        <f t="shared" ref="L69:P71" si="1">L70</f>
        <v>0</v>
      </c>
      <c r="M69" s="78">
        <f t="shared" si="1"/>
        <v>0</v>
      </c>
      <c r="N69" s="78">
        <f t="shared" si="1"/>
        <v>0</v>
      </c>
      <c r="O69" s="78">
        <f t="shared" si="1"/>
        <v>0</v>
      </c>
      <c r="P69" s="78">
        <f t="shared" si="1"/>
        <v>0</v>
      </c>
    </row>
    <row r="70" spans="1:16" ht="90" thickBot="1">
      <c r="A70" s="12" t="s">
        <v>242</v>
      </c>
      <c r="B70" s="29" t="s">
        <v>280</v>
      </c>
      <c r="C70" s="29">
        <v>1</v>
      </c>
      <c r="D70" s="29" t="s">
        <v>238</v>
      </c>
      <c r="E70" s="29" t="s">
        <v>222</v>
      </c>
      <c r="F70" s="29" t="s">
        <v>252</v>
      </c>
      <c r="G70" s="29" t="s">
        <v>214</v>
      </c>
      <c r="H70" s="29" t="s">
        <v>176</v>
      </c>
      <c r="I70" s="29">
        <v>120</v>
      </c>
      <c r="J70" s="12" t="s">
        <v>296</v>
      </c>
      <c r="K70" s="33" t="s">
        <v>316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</row>
    <row r="71" spans="1:16" ht="81" customHeight="1" thickBot="1">
      <c r="A71" s="104" t="s">
        <v>95</v>
      </c>
      <c r="B71" s="29"/>
      <c r="C71" s="29">
        <v>1</v>
      </c>
      <c r="D71" s="29" t="s">
        <v>238</v>
      </c>
      <c r="E71" s="29" t="s">
        <v>237</v>
      </c>
      <c r="F71" s="29" t="s">
        <v>175</v>
      </c>
      <c r="G71" s="29" t="s">
        <v>174</v>
      </c>
      <c r="H71" s="29" t="s">
        <v>176</v>
      </c>
      <c r="I71" s="29">
        <v>120</v>
      </c>
      <c r="J71" s="104" t="s">
        <v>94</v>
      </c>
      <c r="K71" s="33"/>
      <c r="L71" s="78">
        <f t="shared" si="1"/>
        <v>22</v>
      </c>
      <c r="M71" s="78">
        <f t="shared" si="1"/>
        <v>19</v>
      </c>
      <c r="N71" s="78">
        <f t="shared" si="1"/>
        <v>22</v>
      </c>
      <c r="O71" s="78">
        <f t="shared" si="1"/>
        <v>22</v>
      </c>
      <c r="P71" s="78">
        <f t="shared" si="1"/>
        <v>22</v>
      </c>
    </row>
    <row r="72" spans="1:16" ht="90" thickBot="1">
      <c r="A72" s="104" t="s">
        <v>95</v>
      </c>
      <c r="B72" s="29" t="s">
        <v>280</v>
      </c>
      <c r="C72" s="29">
        <v>1</v>
      </c>
      <c r="D72" s="29" t="s">
        <v>238</v>
      </c>
      <c r="E72" s="29" t="s">
        <v>237</v>
      </c>
      <c r="F72" s="29" t="s">
        <v>89</v>
      </c>
      <c r="G72" s="29" t="s">
        <v>214</v>
      </c>
      <c r="H72" s="29" t="s">
        <v>176</v>
      </c>
      <c r="I72" s="29">
        <v>120</v>
      </c>
      <c r="J72" s="104" t="s">
        <v>94</v>
      </c>
      <c r="K72" s="33" t="s">
        <v>316</v>
      </c>
      <c r="L72" s="78">
        <v>22</v>
      </c>
      <c r="M72" s="78">
        <v>19</v>
      </c>
      <c r="N72" s="78">
        <v>22</v>
      </c>
      <c r="O72" s="78">
        <v>22</v>
      </c>
      <c r="P72" s="78">
        <v>22</v>
      </c>
    </row>
    <row r="73" spans="1:16" s="6" customFormat="1" ht="25.5">
      <c r="A73" s="14" t="s">
        <v>243</v>
      </c>
      <c r="B73" s="63"/>
      <c r="C73" s="63" t="s">
        <v>197</v>
      </c>
      <c r="D73" s="63" t="s">
        <v>244</v>
      </c>
      <c r="E73" s="63" t="s">
        <v>174</v>
      </c>
      <c r="F73" s="63" t="s">
        <v>175</v>
      </c>
      <c r="G73" s="63" t="s">
        <v>174</v>
      </c>
      <c r="H73" s="63" t="s">
        <v>176</v>
      </c>
      <c r="I73" s="63" t="s">
        <v>175</v>
      </c>
      <c r="J73" s="60" t="s">
        <v>243</v>
      </c>
      <c r="K73" s="66"/>
      <c r="L73" s="76">
        <f>L74</f>
        <v>4083</v>
      </c>
      <c r="M73" s="76">
        <f>M74</f>
        <v>1514.9671599999999</v>
      </c>
      <c r="N73" s="76">
        <f>N74</f>
        <v>3083</v>
      </c>
      <c r="O73" s="76">
        <f>O74</f>
        <v>4281</v>
      </c>
      <c r="P73" s="76">
        <f>P74</f>
        <v>4490</v>
      </c>
    </row>
    <row r="74" spans="1:16" ht="25.5">
      <c r="A74" s="11" t="str">
        <f>IF(D74="00",J74,IF(E74="00",J74,IF(F74="000",IF(G74="00",J74,J74),A73)))</f>
        <v>Плата за негативное воздействие на окружающую среду</v>
      </c>
      <c r="B74" s="29"/>
      <c r="C74" s="29" t="s">
        <v>197</v>
      </c>
      <c r="D74" s="29" t="s">
        <v>244</v>
      </c>
      <c r="E74" s="29" t="s">
        <v>178</v>
      </c>
      <c r="F74" s="29" t="s">
        <v>175</v>
      </c>
      <c r="G74" s="29" t="s">
        <v>178</v>
      </c>
      <c r="H74" s="29" t="s">
        <v>176</v>
      </c>
      <c r="I74" s="29" t="s">
        <v>202</v>
      </c>
      <c r="J74" s="12" t="s">
        <v>245</v>
      </c>
      <c r="K74" s="33"/>
      <c r="L74" s="78">
        <f>L75+L76+L77+L80</f>
        <v>4083</v>
      </c>
      <c r="M74" s="78">
        <f>M75+M76+M77+M80</f>
        <v>1514.9671599999999</v>
      </c>
      <c r="N74" s="78">
        <f>N75+N76+N77+N80</f>
        <v>3083</v>
      </c>
      <c r="O74" s="78">
        <f>O75+O76+O77+O80</f>
        <v>4281</v>
      </c>
      <c r="P74" s="78">
        <f>P75+P76+P77+P80</f>
        <v>4490</v>
      </c>
    </row>
    <row r="75" spans="1:16" ht="38.25">
      <c r="A75" s="11" t="str">
        <f>IF(D75="00",J75,IF(E75="00",J75,IF(F75="000",IF(G75="00",J75,J75),A74)))</f>
        <v>Плата за негативное воздействие на окружающую среду</v>
      </c>
      <c r="B75" s="29" t="s">
        <v>246</v>
      </c>
      <c r="C75" s="29" t="s">
        <v>197</v>
      </c>
      <c r="D75" s="29" t="s">
        <v>244</v>
      </c>
      <c r="E75" s="29" t="s">
        <v>178</v>
      </c>
      <c r="F75" s="29" t="s">
        <v>181</v>
      </c>
      <c r="G75" s="29" t="s">
        <v>178</v>
      </c>
      <c r="H75" s="29" t="s">
        <v>7</v>
      </c>
      <c r="I75" s="29" t="s">
        <v>202</v>
      </c>
      <c r="J75" s="12" t="s">
        <v>247</v>
      </c>
      <c r="K75" s="11" t="s">
        <v>320</v>
      </c>
      <c r="L75" s="78">
        <v>700</v>
      </c>
      <c r="M75" s="78">
        <v>193.89935</v>
      </c>
      <c r="N75" s="78">
        <v>698.96600000000001</v>
      </c>
      <c r="O75" s="78">
        <v>898</v>
      </c>
      <c r="P75" s="78">
        <v>1107</v>
      </c>
    </row>
    <row r="76" spans="1:16" ht="38.25">
      <c r="A76" s="11" t="str">
        <f>IF(D76="00",J76,IF(E76="00",J76,IF(F76="000",IF(G76="00",J76,J76),A75)))</f>
        <v>Плата за негативное воздействие на окружающую среду</v>
      </c>
      <c r="B76" s="29" t="s">
        <v>246</v>
      </c>
      <c r="C76" s="29" t="s">
        <v>197</v>
      </c>
      <c r="D76" s="29" t="s">
        <v>244</v>
      </c>
      <c r="E76" s="29" t="s">
        <v>178</v>
      </c>
      <c r="F76" s="29" t="s">
        <v>191</v>
      </c>
      <c r="G76" s="29" t="s">
        <v>178</v>
      </c>
      <c r="H76" s="29" t="s">
        <v>7</v>
      </c>
      <c r="I76" s="29" t="s">
        <v>202</v>
      </c>
      <c r="J76" s="12" t="s">
        <v>248</v>
      </c>
      <c r="K76" s="11" t="s">
        <v>320</v>
      </c>
      <c r="L76" s="78">
        <v>150</v>
      </c>
      <c r="M76" s="78">
        <v>90.461079999999995</v>
      </c>
      <c r="N76" s="78">
        <v>150</v>
      </c>
      <c r="O76" s="78">
        <v>150</v>
      </c>
      <c r="P76" s="78">
        <v>150</v>
      </c>
    </row>
    <row r="77" spans="1:16" ht="25.5">
      <c r="A77" s="33" t="s">
        <v>245</v>
      </c>
      <c r="B77" s="70"/>
      <c r="C77" s="70" t="s">
        <v>197</v>
      </c>
      <c r="D77" s="70" t="s">
        <v>244</v>
      </c>
      <c r="E77" s="70" t="s">
        <v>178</v>
      </c>
      <c r="F77" s="70" t="s">
        <v>193</v>
      </c>
      <c r="G77" s="70" t="s">
        <v>178</v>
      </c>
      <c r="H77" s="70" t="s">
        <v>176</v>
      </c>
      <c r="I77" s="70" t="s">
        <v>202</v>
      </c>
      <c r="J77" s="69" t="s">
        <v>249</v>
      </c>
      <c r="K77" s="72"/>
      <c r="L77" s="78">
        <f>L78+L79</f>
        <v>3233</v>
      </c>
      <c r="M77" s="78">
        <v>1229.57242</v>
      </c>
      <c r="N77" s="78">
        <f>N78+N79</f>
        <v>2233</v>
      </c>
      <c r="O77" s="78">
        <f>O78+O79</f>
        <v>3233</v>
      </c>
      <c r="P77" s="78">
        <f>P78+P79</f>
        <v>3233</v>
      </c>
    </row>
    <row r="78" spans="1:16" ht="38.25">
      <c r="A78" s="11" t="str">
        <f>IF(D78="00",J78,IF(E78="00",J78,IF(F78="000",IF(G78="00",J78,J78),A76)))</f>
        <v>Плата за негативное воздействие на окружающую среду</v>
      </c>
      <c r="B78" s="29" t="s">
        <v>246</v>
      </c>
      <c r="C78" s="29" t="s">
        <v>197</v>
      </c>
      <c r="D78" s="29" t="s">
        <v>244</v>
      </c>
      <c r="E78" s="29" t="s">
        <v>178</v>
      </c>
      <c r="F78" s="48" t="s">
        <v>404</v>
      </c>
      <c r="G78" s="29" t="s">
        <v>178</v>
      </c>
      <c r="H78" s="29" t="s">
        <v>7</v>
      </c>
      <c r="I78" s="29" t="s">
        <v>202</v>
      </c>
      <c r="J78" s="53" t="s">
        <v>406</v>
      </c>
      <c r="K78" s="11" t="s">
        <v>320</v>
      </c>
      <c r="L78" s="78">
        <v>3150</v>
      </c>
      <c r="M78" s="78">
        <v>977.82065</v>
      </c>
      <c r="N78" s="78">
        <v>1973</v>
      </c>
      <c r="O78" s="78">
        <v>3150</v>
      </c>
      <c r="P78" s="78">
        <v>3150</v>
      </c>
    </row>
    <row r="79" spans="1:16" ht="38.25">
      <c r="A79" s="33" t="s">
        <v>245</v>
      </c>
      <c r="B79" s="29" t="s">
        <v>246</v>
      </c>
      <c r="C79" s="29" t="s">
        <v>197</v>
      </c>
      <c r="D79" s="29" t="s">
        <v>244</v>
      </c>
      <c r="E79" s="29" t="s">
        <v>178</v>
      </c>
      <c r="F79" s="48" t="s">
        <v>405</v>
      </c>
      <c r="G79" s="29" t="s">
        <v>178</v>
      </c>
      <c r="H79" s="29" t="s">
        <v>7</v>
      </c>
      <c r="I79" s="29" t="s">
        <v>202</v>
      </c>
      <c r="J79" s="53" t="s">
        <v>407</v>
      </c>
      <c r="K79" s="11" t="s">
        <v>320</v>
      </c>
      <c r="L79" s="78">
        <v>83</v>
      </c>
      <c r="M79" s="78">
        <v>251.75176999999999</v>
      </c>
      <c r="N79" s="78">
        <v>260</v>
      </c>
      <c r="O79" s="78">
        <v>83</v>
      </c>
      <c r="P79" s="78">
        <v>83</v>
      </c>
    </row>
    <row r="80" spans="1:16" ht="51">
      <c r="A80" s="33" t="s">
        <v>245</v>
      </c>
      <c r="B80" s="29" t="s">
        <v>246</v>
      </c>
      <c r="C80" s="29" t="s">
        <v>197</v>
      </c>
      <c r="D80" s="29" t="s">
        <v>244</v>
      </c>
      <c r="E80" s="29" t="s">
        <v>178</v>
      </c>
      <c r="F80" s="29" t="s">
        <v>250</v>
      </c>
      <c r="G80" s="29" t="s">
        <v>178</v>
      </c>
      <c r="H80" s="29" t="s">
        <v>7</v>
      </c>
      <c r="I80" s="29" t="s">
        <v>202</v>
      </c>
      <c r="J80" s="12" t="s">
        <v>306</v>
      </c>
      <c r="K80" s="11" t="s">
        <v>320</v>
      </c>
      <c r="L80" s="78">
        <v>0</v>
      </c>
      <c r="M80" s="78">
        <v>1.0343100000000001</v>
      </c>
      <c r="N80" s="78">
        <v>1.034</v>
      </c>
      <c r="O80" s="78">
        <v>0</v>
      </c>
      <c r="P80" s="78">
        <v>0</v>
      </c>
    </row>
    <row r="81" spans="1:21" s="6" customFormat="1" ht="51">
      <c r="A81" s="14" t="s">
        <v>253</v>
      </c>
      <c r="B81" s="63"/>
      <c r="C81" s="63">
        <v>1</v>
      </c>
      <c r="D81" s="63" t="s">
        <v>254</v>
      </c>
      <c r="E81" s="63" t="s">
        <v>174</v>
      </c>
      <c r="F81" s="63" t="s">
        <v>175</v>
      </c>
      <c r="G81" s="63" t="s">
        <v>174</v>
      </c>
      <c r="H81" s="63" t="s">
        <v>176</v>
      </c>
      <c r="I81" s="63" t="s">
        <v>175</v>
      </c>
      <c r="J81" s="60" t="s">
        <v>259</v>
      </c>
      <c r="K81" s="66"/>
      <c r="L81" s="76">
        <f>L82+L85</f>
        <v>1040.3</v>
      </c>
      <c r="M81" s="76">
        <f>M82+M85</f>
        <v>850.55320999999992</v>
      </c>
      <c r="N81" s="76">
        <f>N82+N85</f>
        <v>1161.3</v>
      </c>
      <c r="O81" s="76">
        <f>O82+O85</f>
        <v>328</v>
      </c>
      <c r="P81" s="76">
        <f>P82+P85</f>
        <v>328</v>
      </c>
    </row>
    <row r="82" spans="1:21" s="7" customFormat="1" ht="25.5">
      <c r="A82" s="12" t="s">
        <v>225</v>
      </c>
      <c r="B82" s="29"/>
      <c r="C82" s="29">
        <v>1</v>
      </c>
      <c r="D82" s="29" t="s">
        <v>254</v>
      </c>
      <c r="E82" s="29" t="s">
        <v>178</v>
      </c>
      <c r="F82" s="29" t="s">
        <v>175</v>
      </c>
      <c r="G82" s="29" t="s">
        <v>174</v>
      </c>
      <c r="H82" s="29" t="s">
        <v>176</v>
      </c>
      <c r="I82" s="29">
        <v>130</v>
      </c>
      <c r="J82" s="12" t="s">
        <v>225</v>
      </c>
      <c r="K82" s="33"/>
      <c r="L82" s="78">
        <f>L83+L84</f>
        <v>159</v>
      </c>
      <c r="M82" s="78">
        <f>M83+M84</f>
        <v>129.26598999999999</v>
      </c>
      <c r="N82" s="78">
        <f>N83+N84</f>
        <v>197</v>
      </c>
      <c r="O82" s="78">
        <f>O83+O84</f>
        <v>159</v>
      </c>
      <c r="P82" s="78">
        <f>P83+P84</f>
        <v>159</v>
      </c>
      <c r="Q82" s="2"/>
      <c r="R82" s="2"/>
      <c r="S82" s="2"/>
      <c r="T82" s="2"/>
      <c r="U82" s="2"/>
    </row>
    <row r="83" spans="1:21" s="7" customFormat="1" ht="89.25">
      <c r="A83" s="12" t="s">
        <v>225</v>
      </c>
      <c r="B83" s="29" t="s">
        <v>280</v>
      </c>
      <c r="C83" s="29">
        <v>1</v>
      </c>
      <c r="D83" s="29" t="s">
        <v>254</v>
      </c>
      <c r="E83" s="29" t="s">
        <v>178</v>
      </c>
      <c r="F83" s="29" t="s">
        <v>226</v>
      </c>
      <c r="G83" s="29" t="s">
        <v>214</v>
      </c>
      <c r="H83" s="29" t="s">
        <v>176</v>
      </c>
      <c r="I83" s="29">
        <v>130</v>
      </c>
      <c r="J83" s="12" t="s">
        <v>227</v>
      </c>
      <c r="K83" s="33" t="s">
        <v>316</v>
      </c>
      <c r="L83" s="78">
        <v>159</v>
      </c>
      <c r="M83" s="78">
        <v>91.9</v>
      </c>
      <c r="N83" s="78">
        <v>159</v>
      </c>
      <c r="O83" s="78">
        <v>159</v>
      </c>
      <c r="P83" s="78">
        <v>159</v>
      </c>
      <c r="Q83" s="2"/>
      <c r="R83" s="2"/>
      <c r="S83" s="2"/>
      <c r="T83" s="2"/>
      <c r="U83" s="2"/>
    </row>
    <row r="84" spans="1:21" s="7" customFormat="1" ht="49.5" customHeight="1">
      <c r="A84" s="12" t="s">
        <v>225</v>
      </c>
      <c r="B84" s="29" t="s">
        <v>6</v>
      </c>
      <c r="C84" s="29">
        <v>1</v>
      </c>
      <c r="D84" s="29" t="s">
        <v>254</v>
      </c>
      <c r="E84" s="29" t="s">
        <v>178</v>
      </c>
      <c r="F84" s="29" t="s">
        <v>226</v>
      </c>
      <c r="G84" s="29" t="s">
        <v>214</v>
      </c>
      <c r="H84" s="29" t="s">
        <v>176</v>
      </c>
      <c r="I84" s="29">
        <v>130</v>
      </c>
      <c r="J84" s="12" t="s">
        <v>227</v>
      </c>
      <c r="K84" s="73" t="s">
        <v>414</v>
      </c>
      <c r="L84" s="78">
        <v>0</v>
      </c>
      <c r="M84" s="78">
        <v>37.365989999999996</v>
      </c>
      <c r="N84" s="78">
        <v>38</v>
      </c>
      <c r="O84" s="78">
        <v>0</v>
      </c>
      <c r="P84" s="78">
        <v>0</v>
      </c>
      <c r="Q84" s="2"/>
      <c r="R84" s="2"/>
      <c r="S84" s="2"/>
      <c r="T84" s="2"/>
      <c r="U84" s="2"/>
    </row>
    <row r="85" spans="1:21" s="7" customFormat="1" ht="25.5">
      <c r="A85" s="12" t="s">
        <v>228</v>
      </c>
      <c r="B85" s="29"/>
      <c r="C85" s="29">
        <v>1</v>
      </c>
      <c r="D85" s="29" t="s">
        <v>254</v>
      </c>
      <c r="E85" s="29" t="s">
        <v>184</v>
      </c>
      <c r="F85" s="29" t="s">
        <v>175</v>
      </c>
      <c r="G85" s="29" t="s">
        <v>174</v>
      </c>
      <c r="H85" s="29" t="s">
        <v>176</v>
      </c>
      <c r="I85" s="29">
        <v>130</v>
      </c>
      <c r="J85" s="12" t="s">
        <v>228</v>
      </c>
      <c r="K85" s="33"/>
      <c r="L85" s="78">
        <f>L86+L87+L88+L89</f>
        <v>881.3</v>
      </c>
      <c r="M85" s="78">
        <f>M86+M87+M88+M89</f>
        <v>721.28721999999993</v>
      </c>
      <c r="N85" s="78">
        <f>N87+N88+N89</f>
        <v>964.3</v>
      </c>
      <c r="O85" s="78">
        <f>O87+O88+O89</f>
        <v>169</v>
      </c>
      <c r="P85" s="78">
        <f>P87+P88+P89</f>
        <v>169</v>
      </c>
      <c r="Q85" s="2"/>
      <c r="R85" s="2"/>
      <c r="S85" s="2"/>
      <c r="T85" s="2"/>
      <c r="U85" s="2"/>
    </row>
    <row r="86" spans="1:21" s="7" customFormat="1" ht="98.25" customHeight="1">
      <c r="A86" s="12" t="s">
        <v>228</v>
      </c>
      <c r="B86" s="48" t="s">
        <v>230</v>
      </c>
      <c r="C86" s="29">
        <v>1</v>
      </c>
      <c r="D86" s="29" t="s">
        <v>254</v>
      </c>
      <c r="E86" s="29" t="s">
        <v>184</v>
      </c>
      <c r="F86" s="29" t="s">
        <v>226</v>
      </c>
      <c r="G86" s="29" t="s">
        <v>214</v>
      </c>
      <c r="H86" s="29" t="s">
        <v>176</v>
      </c>
      <c r="I86" s="29">
        <v>130</v>
      </c>
      <c r="J86" s="12" t="s">
        <v>229</v>
      </c>
      <c r="K86" s="33" t="s">
        <v>321</v>
      </c>
      <c r="L86" s="78">
        <v>29.9</v>
      </c>
      <c r="M86" s="78">
        <v>29.9</v>
      </c>
      <c r="N86" s="78">
        <v>29.9</v>
      </c>
      <c r="O86" s="78">
        <v>0</v>
      </c>
      <c r="P86" s="78">
        <v>0</v>
      </c>
      <c r="Q86" s="2"/>
      <c r="R86" s="2"/>
      <c r="S86" s="2"/>
      <c r="T86" s="2"/>
      <c r="U86" s="2"/>
    </row>
    <row r="87" spans="1:21" s="7" customFormat="1" ht="98.25" customHeight="1">
      <c r="A87" s="12" t="s">
        <v>228</v>
      </c>
      <c r="B87" s="48" t="s">
        <v>280</v>
      </c>
      <c r="C87" s="29">
        <v>1</v>
      </c>
      <c r="D87" s="29" t="s">
        <v>254</v>
      </c>
      <c r="E87" s="29" t="s">
        <v>184</v>
      </c>
      <c r="F87" s="29" t="s">
        <v>226</v>
      </c>
      <c r="G87" s="29" t="s">
        <v>214</v>
      </c>
      <c r="H87" s="29" t="s">
        <v>176</v>
      </c>
      <c r="I87" s="29">
        <v>130</v>
      </c>
      <c r="J87" s="12" t="s">
        <v>229</v>
      </c>
      <c r="K87" s="33" t="s">
        <v>316</v>
      </c>
      <c r="L87" s="78">
        <v>160</v>
      </c>
      <c r="M87" s="78">
        <v>0</v>
      </c>
      <c r="N87" s="78">
        <v>169</v>
      </c>
      <c r="O87" s="78">
        <v>169</v>
      </c>
      <c r="P87" s="78">
        <v>169</v>
      </c>
      <c r="Q87" s="2"/>
      <c r="R87" s="2"/>
      <c r="S87" s="2"/>
      <c r="T87" s="2"/>
      <c r="U87" s="2"/>
    </row>
    <row r="88" spans="1:21" s="7" customFormat="1" ht="72.75" customHeight="1">
      <c r="A88" s="12" t="s">
        <v>228</v>
      </c>
      <c r="B88" s="29" t="s">
        <v>231</v>
      </c>
      <c r="C88" s="29">
        <v>1</v>
      </c>
      <c r="D88" s="29" t="s">
        <v>254</v>
      </c>
      <c r="E88" s="29" t="s">
        <v>184</v>
      </c>
      <c r="F88" s="29" t="s">
        <v>226</v>
      </c>
      <c r="G88" s="29" t="s">
        <v>214</v>
      </c>
      <c r="H88" s="29" t="s">
        <v>176</v>
      </c>
      <c r="I88" s="29">
        <v>130</v>
      </c>
      <c r="J88" s="12" t="s">
        <v>229</v>
      </c>
      <c r="K88" s="33" t="s">
        <v>324</v>
      </c>
      <c r="L88" s="78">
        <v>691.4</v>
      </c>
      <c r="M88" s="78">
        <v>691.38721999999996</v>
      </c>
      <c r="N88" s="78">
        <v>795.3</v>
      </c>
      <c r="O88" s="78">
        <v>0</v>
      </c>
      <c r="P88" s="78">
        <v>0</v>
      </c>
      <c r="Q88" s="2"/>
      <c r="R88" s="2"/>
      <c r="S88" s="2"/>
      <c r="T88" s="2"/>
      <c r="U88" s="2"/>
    </row>
    <row r="89" spans="1:21" s="7" customFormat="1" ht="63.75">
      <c r="A89" s="12" t="s">
        <v>228</v>
      </c>
      <c r="B89" s="29" t="s">
        <v>322</v>
      </c>
      <c r="C89" s="29">
        <v>1</v>
      </c>
      <c r="D89" s="29" t="s">
        <v>254</v>
      </c>
      <c r="E89" s="29" t="s">
        <v>184</v>
      </c>
      <c r="F89" s="29" t="s">
        <v>226</v>
      </c>
      <c r="G89" s="29" t="s">
        <v>214</v>
      </c>
      <c r="H89" s="29" t="s">
        <v>176</v>
      </c>
      <c r="I89" s="29">
        <v>130</v>
      </c>
      <c r="J89" s="12" t="s">
        <v>229</v>
      </c>
      <c r="K89" s="33" t="s">
        <v>323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2"/>
      <c r="R89" s="2"/>
      <c r="S89" s="2"/>
      <c r="T89" s="2"/>
      <c r="U89" s="2"/>
    </row>
    <row r="90" spans="1:21" s="6" customFormat="1" ht="38.25">
      <c r="A90" s="14" t="s">
        <v>263</v>
      </c>
      <c r="B90" s="63"/>
      <c r="C90" s="63" t="s">
        <v>197</v>
      </c>
      <c r="D90" s="63" t="s">
        <v>264</v>
      </c>
      <c r="E90" s="63" t="s">
        <v>174</v>
      </c>
      <c r="F90" s="63" t="s">
        <v>175</v>
      </c>
      <c r="G90" s="63" t="s">
        <v>174</v>
      </c>
      <c r="H90" s="63" t="s">
        <v>176</v>
      </c>
      <c r="I90" s="63" t="s">
        <v>175</v>
      </c>
      <c r="J90" s="60" t="s">
        <v>263</v>
      </c>
      <c r="K90" s="66"/>
      <c r="L90" s="76">
        <f>L91+L95</f>
        <v>4608</v>
      </c>
      <c r="M90" s="76">
        <f>M91+M95</f>
        <v>6993.2951900000007</v>
      </c>
      <c r="N90" s="76">
        <f>N91+N95</f>
        <v>7089.5</v>
      </c>
      <c r="O90" s="76">
        <f>O91+O95</f>
        <v>1528</v>
      </c>
      <c r="P90" s="76">
        <f>P91+P95</f>
        <v>1528</v>
      </c>
    </row>
    <row r="91" spans="1:21" ht="102">
      <c r="A91" s="12" t="s">
        <v>265</v>
      </c>
      <c r="B91" s="29"/>
      <c r="C91" s="29" t="s">
        <v>197</v>
      </c>
      <c r="D91" s="29" t="s">
        <v>264</v>
      </c>
      <c r="E91" s="29" t="s">
        <v>184</v>
      </c>
      <c r="F91" s="29" t="s">
        <v>175</v>
      </c>
      <c r="G91" s="29" t="s">
        <v>174</v>
      </c>
      <c r="H91" s="29" t="s">
        <v>176</v>
      </c>
      <c r="I91" s="29" t="s">
        <v>175</v>
      </c>
      <c r="J91" s="12" t="s">
        <v>265</v>
      </c>
      <c r="K91" s="33"/>
      <c r="L91" s="78">
        <f>L92+L93+L94</f>
        <v>722</v>
      </c>
      <c r="M91" s="78">
        <f>M92+M93+M94</f>
        <v>722.44267000000002</v>
      </c>
      <c r="N91" s="78">
        <f>N92+N93+N94</f>
        <v>777</v>
      </c>
      <c r="O91" s="78">
        <f>O92+O93+O94</f>
        <v>226</v>
      </c>
      <c r="P91" s="78">
        <f>P92+P93+P94</f>
        <v>226</v>
      </c>
    </row>
    <row r="92" spans="1:21" ht="102">
      <c r="A92" s="12" t="s">
        <v>265</v>
      </c>
      <c r="B92" s="29" t="s">
        <v>280</v>
      </c>
      <c r="C92" s="29" t="s">
        <v>197</v>
      </c>
      <c r="D92" s="29" t="s">
        <v>264</v>
      </c>
      <c r="E92" s="29" t="s">
        <v>184</v>
      </c>
      <c r="F92" s="29" t="s">
        <v>273</v>
      </c>
      <c r="G92" s="29" t="s">
        <v>214</v>
      </c>
      <c r="H92" s="29" t="s">
        <v>176</v>
      </c>
      <c r="I92" s="29" t="s">
        <v>260</v>
      </c>
      <c r="J92" s="12" t="s">
        <v>232</v>
      </c>
      <c r="K92" s="33" t="s">
        <v>316</v>
      </c>
      <c r="L92" s="78">
        <v>718.5</v>
      </c>
      <c r="M92" s="78">
        <v>718.39166999999998</v>
      </c>
      <c r="N92" s="78">
        <v>773.53899999999999</v>
      </c>
      <c r="O92" s="78">
        <v>225</v>
      </c>
      <c r="P92" s="78">
        <v>225</v>
      </c>
    </row>
    <row r="93" spans="1:21" ht="102">
      <c r="A93" s="12" t="s">
        <v>265</v>
      </c>
      <c r="B93" s="29" t="s">
        <v>231</v>
      </c>
      <c r="C93" s="29" t="s">
        <v>197</v>
      </c>
      <c r="D93" s="29" t="s">
        <v>264</v>
      </c>
      <c r="E93" s="29" t="s">
        <v>184</v>
      </c>
      <c r="F93" s="29" t="s">
        <v>273</v>
      </c>
      <c r="G93" s="29" t="s">
        <v>214</v>
      </c>
      <c r="H93" s="29" t="s">
        <v>176</v>
      </c>
      <c r="I93" s="29" t="s">
        <v>68</v>
      </c>
      <c r="J93" s="12" t="s">
        <v>232</v>
      </c>
      <c r="K93" s="33" t="s">
        <v>324</v>
      </c>
      <c r="L93" s="78">
        <v>2.5</v>
      </c>
      <c r="M93" s="78">
        <v>4.0510000000000002</v>
      </c>
      <c r="N93" s="78">
        <v>2.4609999999999999</v>
      </c>
      <c r="O93" s="78">
        <v>0</v>
      </c>
      <c r="P93" s="78">
        <v>0</v>
      </c>
    </row>
    <row r="94" spans="1:21" ht="102">
      <c r="A94" s="12" t="s">
        <v>265</v>
      </c>
      <c r="B94" s="29" t="s">
        <v>322</v>
      </c>
      <c r="C94" s="29" t="s">
        <v>197</v>
      </c>
      <c r="D94" s="29" t="s">
        <v>264</v>
      </c>
      <c r="E94" s="29" t="s">
        <v>184</v>
      </c>
      <c r="F94" s="29" t="s">
        <v>273</v>
      </c>
      <c r="G94" s="29" t="s">
        <v>214</v>
      </c>
      <c r="H94" s="29" t="s">
        <v>176</v>
      </c>
      <c r="I94" s="29" t="s">
        <v>68</v>
      </c>
      <c r="J94" s="12" t="s">
        <v>232</v>
      </c>
      <c r="K94" s="33" t="s">
        <v>323</v>
      </c>
      <c r="L94" s="78">
        <v>1</v>
      </c>
      <c r="M94" s="78">
        <v>0</v>
      </c>
      <c r="N94" s="78">
        <v>1</v>
      </c>
      <c r="O94" s="78">
        <v>1</v>
      </c>
      <c r="P94" s="78">
        <v>1</v>
      </c>
    </row>
    <row r="95" spans="1:21" s="7" customFormat="1" ht="51">
      <c r="A95" s="12" t="s">
        <v>266</v>
      </c>
      <c r="B95" s="29" t="s">
        <v>175</v>
      </c>
      <c r="C95" s="29">
        <v>1</v>
      </c>
      <c r="D95" s="29">
        <v>14</v>
      </c>
      <c r="E95" s="29" t="s">
        <v>220</v>
      </c>
      <c r="F95" s="29" t="s">
        <v>175</v>
      </c>
      <c r="G95" s="29" t="s">
        <v>174</v>
      </c>
      <c r="H95" s="29" t="s">
        <v>176</v>
      </c>
      <c r="I95" s="29">
        <v>430</v>
      </c>
      <c r="J95" s="12" t="s">
        <v>266</v>
      </c>
      <c r="K95" s="33"/>
      <c r="L95" s="78">
        <f>L96+L97+L98+L99</f>
        <v>3886</v>
      </c>
      <c r="M95" s="78">
        <f>M96+M97+M98</f>
        <v>6270.8525200000004</v>
      </c>
      <c r="N95" s="78">
        <f>N96+N97+N98</f>
        <v>6312.5</v>
      </c>
      <c r="O95" s="78">
        <f>O96+O97+O98+O99</f>
        <v>1302</v>
      </c>
      <c r="P95" s="78">
        <f>P96+P97+P98+P99</f>
        <v>1302</v>
      </c>
    </row>
    <row r="96" spans="1:21" ht="89.25">
      <c r="A96" s="12" t="s">
        <v>233</v>
      </c>
      <c r="B96" s="29" t="s">
        <v>280</v>
      </c>
      <c r="C96" s="29">
        <v>1</v>
      </c>
      <c r="D96" s="29">
        <v>14</v>
      </c>
      <c r="E96" s="29" t="s">
        <v>220</v>
      </c>
      <c r="F96" s="29" t="s">
        <v>251</v>
      </c>
      <c r="G96" s="29" t="s">
        <v>214</v>
      </c>
      <c r="H96" s="29" t="s">
        <v>8</v>
      </c>
      <c r="I96" s="29">
        <v>430</v>
      </c>
      <c r="J96" s="12" t="s">
        <v>96</v>
      </c>
      <c r="K96" s="33" t="s">
        <v>316</v>
      </c>
      <c r="L96" s="78">
        <v>3600</v>
      </c>
      <c r="M96" s="78">
        <v>6001.9774100000004</v>
      </c>
      <c r="N96" s="78">
        <v>6002</v>
      </c>
      <c r="O96" s="78">
        <v>1016</v>
      </c>
      <c r="P96" s="78">
        <v>1016</v>
      </c>
    </row>
    <row r="97" spans="1:16" ht="89.25">
      <c r="A97" s="12" t="s">
        <v>233</v>
      </c>
      <c r="B97" s="29" t="s">
        <v>280</v>
      </c>
      <c r="C97" s="29">
        <v>1</v>
      </c>
      <c r="D97" s="29">
        <v>14</v>
      </c>
      <c r="E97" s="29" t="s">
        <v>220</v>
      </c>
      <c r="F97" s="29" t="s">
        <v>251</v>
      </c>
      <c r="G97" s="29" t="s">
        <v>214</v>
      </c>
      <c r="H97" s="29" t="s">
        <v>397</v>
      </c>
      <c r="I97" s="29">
        <v>430</v>
      </c>
      <c r="J97" s="12" t="s">
        <v>97</v>
      </c>
      <c r="K97" s="33" t="s">
        <v>316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</row>
    <row r="98" spans="1:16" ht="126" customHeight="1" thickBot="1">
      <c r="A98" s="12" t="s">
        <v>233</v>
      </c>
      <c r="B98" s="29" t="s">
        <v>280</v>
      </c>
      <c r="C98" s="29" t="s">
        <v>197</v>
      </c>
      <c r="D98" s="29">
        <v>14</v>
      </c>
      <c r="E98" s="29" t="s">
        <v>220</v>
      </c>
      <c r="F98" s="29" t="s">
        <v>99</v>
      </c>
      <c r="G98" s="29" t="s">
        <v>214</v>
      </c>
      <c r="H98" s="29" t="s">
        <v>176</v>
      </c>
      <c r="I98" s="29">
        <v>430</v>
      </c>
      <c r="J98" s="105" t="s">
        <v>98</v>
      </c>
      <c r="K98" s="33" t="s">
        <v>316</v>
      </c>
      <c r="L98" s="78">
        <v>200</v>
      </c>
      <c r="M98" s="78">
        <v>268.87511000000001</v>
      </c>
      <c r="N98" s="78">
        <v>310.5</v>
      </c>
      <c r="O98" s="78">
        <v>200</v>
      </c>
      <c r="P98" s="78">
        <v>200</v>
      </c>
    </row>
    <row r="99" spans="1:16" ht="89.25" customHeight="1">
      <c r="A99" s="12" t="s">
        <v>334</v>
      </c>
      <c r="B99" s="29" t="s">
        <v>280</v>
      </c>
      <c r="C99" s="29" t="s">
        <v>197</v>
      </c>
      <c r="D99" s="29">
        <v>14</v>
      </c>
      <c r="E99" s="29" t="s">
        <v>220</v>
      </c>
      <c r="F99" s="29" t="s">
        <v>291</v>
      </c>
      <c r="G99" s="29" t="s">
        <v>214</v>
      </c>
      <c r="H99" s="29" t="s">
        <v>176</v>
      </c>
      <c r="I99" s="29">
        <v>430</v>
      </c>
      <c r="J99" s="12" t="s">
        <v>334</v>
      </c>
      <c r="K99" s="33" t="s">
        <v>316</v>
      </c>
      <c r="L99" s="78">
        <v>86</v>
      </c>
      <c r="M99" s="78">
        <v>0</v>
      </c>
      <c r="N99" s="78">
        <v>86</v>
      </c>
      <c r="O99" s="78">
        <v>86</v>
      </c>
      <c r="P99" s="78">
        <v>86</v>
      </c>
    </row>
    <row r="100" spans="1:16" s="6" customFormat="1" ht="25.5">
      <c r="A100" s="14" t="s">
        <v>268</v>
      </c>
      <c r="B100" s="63"/>
      <c r="C100" s="63">
        <v>1</v>
      </c>
      <c r="D100" s="63" t="s">
        <v>269</v>
      </c>
      <c r="E100" s="63" t="s">
        <v>174</v>
      </c>
      <c r="F100" s="63" t="s">
        <v>175</v>
      </c>
      <c r="G100" s="63" t="s">
        <v>174</v>
      </c>
      <c r="H100" s="63" t="s">
        <v>176</v>
      </c>
      <c r="I100" s="63" t="s">
        <v>175</v>
      </c>
      <c r="J100" s="60" t="s">
        <v>270</v>
      </c>
      <c r="K100" s="66"/>
      <c r="L100" s="76">
        <f>L101+L160+L171+L186</f>
        <v>4463</v>
      </c>
      <c r="M100" s="76">
        <f>M101+M160+M171+M186</f>
        <v>1896.74001</v>
      </c>
      <c r="N100" s="76">
        <f>N101+N160+N171+N186</f>
        <v>5012.7695999999996</v>
      </c>
      <c r="O100" s="76">
        <f>O101+O160+O171+O186</f>
        <v>4802</v>
      </c>
      <c r="P100" s="76">
        <f>P101+P160+P171+P186</f>
        <v>5022.7999999999993</v>
      </c>
    </row>
    <row r="101" spans="1:16" ht="38.25">
      <c r="A101" s="31" t="s">
        <v>419</v>
      </c>
      <c r="B101" s="32"/>
      <c r="C101" s="32">
        <v>1</v>
      </c>
      <c r="D101" s="32" t="s">
        <v>269</v>
      </c>
      <c r="E101" s="32" t="s">
        <v>178</v>
      </c>
      <c r="F101" s="32" t="s">
        <v>175</v>
      </c>
      <c r="G101" s="32" t="s">
        <v>174</v>
      </c>
      <c r="H101" s="32" t="s">
        <v>176</v>
      </c>
      <c r="I101" s="32" t="s">
        <v>267</v>
      </c>
      <c r="J101" s="31" t="s">
        <v>419</v>
      </c>
      <c r="K101" s="47"/>
      <c r="L101" s="82">
        <f>SUM(L102:L159)</f>
        <v>1066</v>
      </c>
      <c r="M101" s="82">
        <f>SUM(M102:M159)</f>
        <v>948.83830999999986</v>
      </c>
      <c r="N101" s="82">
        <f>SUM(N102:N159)</f>
        <v>1615.7670000000001</v>
      </c>
      <c r="O101" s="82">
        <f>SUM(O102:O159)</f>
        <v>1109</v>
      </c>
      <c r="P101" s="82">
        <f>SUM(P102:P159)</f>
        <v>1124</v>
      </c>
    </row>
    <row r="102" spans="1:16" s="6" customFormat="1" ht="174.75" customHeight="1">
      <c r="A102" s="12" t="s">
        <v>330</v>
      </c>
      <c r="B102" s="96" t="s">
        <v>13</v>
      </c>
      <c r="C102" s="29">
        <v>1</v>
      </c>
      <c r="D102" s="29" t="s">
        <v>269</v>
      </c>
      <c r="E102" s="29" t="s">
        <v>178</v>
      </c>
      <c r="F102" s="29" t="s">
        <v>273</v>
      </c>
      <c r="G102" s="29" t="s">
        <v>178</v>
      </c>
      <c r="H102" s="29" t="s">
        <v>329</v>
      </c>
      <c r="I102" s="29" t="s">
        <v>267</v>
      </c>
      <c r="J102" s="12" t="s">
        <v>330</v>
      </c>
      <c r="K102" s="33" t="s">
        <v>16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</row>
    <row r="103" spans="1:16" s="6" customFormat="1" ht="137.25" customHeight="1">
      <c r="A103" s="12" t="s">
        <v>71</v>
      </c>
      <c r="B103" s="96" t="s">
        <v>13</v>
      </c>
      <c r="C103" s="29">
        <v>1</v>
      </c>
      <c r="D103" s="29" t="s">
        <v>269</v>
      </c>
      <c r="E103" s="29" t="s">
        <v>178</v>
      </c>
      <c r="F103" s="29" t="s">
        <v>273</v>
      </c>
      <c r="G103" s="29" t="s">
        <v>178</v>
      </c>
      <c r="H103" s="29" t="s">
        <v>72</v>
      </c>
      <c r="I103" s="29" t="s">
        <v>267</v>
      </c>
      <c r="J103" s="12" t="s">
        <v>71</v>
      </c>
      <c r="K103" s="33" t="s">
        <v>16</v>
      </c>
      <c r="L103" s="78">
        <v>0</v>
      </c>
      <c r="M103" s="78">
        <v>12.5</v>
      </c>
      <c r="N103" s="78">
        <v>12.5</v>
      </c>
      <c r="O103" s="78">
        <v>0</v>
      </c>
      <c r="P103" s="78">
        <v>0</v>
      </c>
    </row>
    <row r="104" spans="1:16" s="6" customFormat="1" ht="137.25" customHeight="1">
      <c r="A104" s="12" t="s">
        <v>73</v>
      </c>
      <c r="B104" s="96" t="s">
        <v>13</v>
      </c>
      <c r="C104" s="29">
        <v>1</v>
      </c>
      <c r="D104" s="29" t="s">
        <v>269</v>
      </c>
      <c r="E104" s="29" t="s">
        <v>178</v>
      </c>
      <c r="F104" s="29" t="s">
        <v>273</v>
      </c>
      <c r="G104" s="29" t="s">
        <v>178</v>
      </c>
      <c r="H104" s="29" t="s">
        <v>15</v>
      </c>
      <c r="I104" s="29" t="s">
        <v>267</v>
      </c>
      <c r="J104" s="12" t="s">
        <v>73</v>
      </c>
      <c r="K104" s="33" t="s">
        <v>16</v>
      </c>
      <c r="L104" s="78">
        <v>24</v>
      </c>
      <c r="M104" s="78">
        <v>10.683350000000001</v>
      </c>
      <c r="N104" s="78">
        <v>24</v>
      </c>
      <c r="O104" s="78">
        <v>24</v>
      </c>
      <c r="P104" s="78">
        <v>24</v>
      </c>
    </row>
    <row r="105" spans="1:16" s="6" customFormat="1" ht="123" customHeight="1">
      <c r="A105" s="12" t="s">
        <v>23</v>
      </c>
      <c r="B105" s="96" t="s">
        <v>280</v>
      </c>
      <c r="C105" s="29">
        <v>1</v>
      </c>
      <c r="D105" s="29" t="s">
        <v>269</v>
      </c>
      <c r="E105" s="29" t="s">
        <v>178</v>
      </c>
      <c r="F105" s="29" t="s">
        <v>273</v>
      </c>
      <c r="G105" s="29" t="s">
        <v>178</v>
      </c>
      <c r="H105" s="29" t="s">
        <v>176</v>
      </c>
      <c r="I105" s="29" t="s">
        <v>267</v>
      </c>
      <c r="J105" s="12" t="s">
        <v>23</v>
      </c>
      <c r="K105" s="33" t="s">
        <v>316</v>
      </c>
      <c r="L105" s="78">
        <v>22</v>
      </c>
      <c r="M105" s="78">
        <v>10.25501</v>
      </c>
      <c r="N105" s="78">
        <v>22</v>
      </c>
      <c r="O105" s="78">
        <v>22</v>
      </c>
      <c r="P105" s="78">
        <v>22</v>
      </c>
    </row>
    <row r="106" spans="1:16" s="6" customFormat="1" ht="169.5" customHeight="1">
      <c r="A106" s="12" t="s">
        <v>24</v>
      </c>
      <c r="B106" s="96" t="s">
        <v>280</v>
      </c>
      <c r="C106" s="29">
        <v>1</v>
      </c>
      <c r="D106" s="29" t="s">
        <v>269</v>
      </c>
      <c r="E106" s="29" t="s">
        <v>178</v>
      </c>
      <c r="F106" s="29" t="s">
        <v>19</v>
      </c>
      <c r="G106" s="29" t="s">
        <v>178</v>
      </c>
      <c r="H106" s="29" t="s">
        <v>176</v>
      </c>
      <c r="I106" s="29" t="s">
        <v>267</v>
      </c>
      <c r="J106" s="12" t="s">
        <v>24</v>
      </c>
      <c r="K106" s="73" t="s">
        <v>316</v>
      </c>
      <c r="L106" s="78">
        <v>8</v>
      </c>
      <c r="M106" s="78">
        <v>1.5</v>
      </c>
      <c r="N106" s="78">
        <v>8</v>
      </c>
      <c r="O106" s="78">
        <v>8</v>
      </c>
      <c r="P106" s="78">
        <v>8</v>
      </c>
    </row>
    <row r="107" spans="1:16" s="6" customFormat="1" ht="271.5" customHeight="1">
      <c r="A107" s="12" t="s">
        <v>338</v>
      </c>
      <c r="B107" s="96" t="s">
        <v>13</v>
      </c>
      <c r="C107" s="29">
        <v>1</v>
      </c>
      <c r="D107" s="29" t="s">
        <v>269</v>
      </c>
      <c r="E107" s="29" t="s">
        <v>178</v>
      </c>
      <c r="F107" s="29" t="s">
        <v>19</v>
      </c>
      <c r="G107" s="29" t="s">
        <v>178</v>
      </c>
      <c r="H107" s="29" t="s">
        <v>86</v>
      </c>
      <c r="I107" s="29" t="s">
        <v>267</v>
      </c>
      <c r="J107" s="12" t="s">
        <v>338</v>
      </c>
      <c r="K107" s="33" t="s">
        <v>16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</row>
    <row r="108" spans="1:16" s="6" customFormat="1" ht="213.75" customHeight="1">
      <c r="A108" s="12" t="s">
        <v>75</v>
      </c>
      <c r="B108" s="96" t="s">
        <v>13</v>
      </c>
      <c r="C108" s="29">
        <v>1</v>
      </c>
      <c r="D108" s="29" t="s">
        <v>269</v>
      </c>
      <c r="E108" s="29" t="s">
        <v>178</v>
      </c>
      <c r="F108" s="29" t="s">
        <v>19</v>
      </c>
      <c r="G108" s="29" t="s">
        <v>178</v>
      </c>
      <c r="H108" s="29" t="s">
        <v>74</v>
      </c>
      <c r="I108" s="29" t="s">
        <v>267</v>
      </c>
      <c r="J108" s="12" t="s">
        <v>75</v>
      </c>
      <c r="K108" s="33" t="s">
        <v>16</v>
      </c>
      <c r="L108" s="78">
        <v>30</v>
      </c>
      <c r="M108" s="78">
        <v>12.000030000000001</v>
      </c>
      <c r="N108" s="78">
        <v>30</v>
      </c>
      <c r="O108" s="78">
        <v>30</v>
      </c>
      <c r="P108" s="78">
        <v>30</v>
      </c>
    </row>
    <row r="109" spans="1:16" s="6" customFormat="1" ht="213.75" customHeight="1">
      <c r="A109" s="107" t="s">
        <v>340</v>
      </c>
      <c r="B109" s="96" t="s">
        <v>13</v>
      </c>
      <c r="C109" s="29">
        <v>1</v>
      </c>
      <c r="D109" s="29" t="s">
        <v>269</v>
      </c>
      <c r="E109" s="29" t="s">
        <v>178</v>
      </c>
      <c r="F109" s="29" t="s">
        <v>19</v>
      </c>
      <c r="G109" s="29" t="s">
        <v>178</v>
      </c>
      <c r="H109" s="29" t="s">
        <v>339</v>
      </c>
      <c r="I109" s="29" t="s">
        <v>267</v>
      </c>
      <c r="J109" s="107" t="s">
        <v>340</v>
      </c>
      <c r="K109" s="33" t="s">
        <v>16</v>
      </c>
      <c r="L109" s="78">
        <v>0</v>
      </c>
      <c r="M109" s="78">
        <v>6</v>
      </c>
      <c r="N109" s="78">
        <v>6</v>
      </c>
      <c r="O109" s="78">
        <v>0</v>
      </c>
      <c r="P109" s="78">
        <v>0</v>
      </c>
    </row>
    <row r="110" spans="1:16" s="6" customFormat="1" ht="169.5" customHeight="1">
      <c r="A110" s="53" t="s">
        <v>77</v>
      </c>
      <c r="B110" s="96" t="s">
        <v>13</v>
      </c>
      <c r="C110" s="48" t="s">
        <v>197</v>
      </c>
      <c r="D110" s="48" t="s">
        <v>269</v>
      </c>
      <c r="E110" s="48" t="s">
        <v>178</v>
      </c>
      <c r="F110" s="48" t="s">
        <v>69</v>
      </c>
      <c r="G110" s="48" t="s">
        <v>178</v>
      </c>
      <c r="H110" s="48" t="s">
        <v>76</v>
      </c>
      <c r="I110" s="48" t="s">
        <v>267</v>
      </c>
      <c r="J110" s="53" t="s">
        <v>77</v>
      </c>
      <c r="K110" s="33" t="s">
        <v>16</v>
      </c>
      <c r="L110" s="78">
        <v>0</v>
      </c>
      <c r="M110" s="78">
        <v>1.2073100000000001</v>
      </c>
      <c r="N110" s="78">
        <v>1.2070000000000001</v>
      </c>
      <c r="O110" s="78">
        <v>0</v>
      </c>
      <c r="P110" s="78">
        <v>0</v>
      </c>
    </row>
    <row r="111" spans="1:16" s="6" customFormat="1" ht="169.5" customHeight="1">
      <c r="A111" s="53" t="s">
        <v>78</v>
      </c>
      <c r="B111" s="96" t="s">
        <v>13</v>
      </c>
      <c r="C111" s="48" t="s">
        <v>197</v>
      </c>
      <c r="D111" s="48" t="s">
        <v>269</v>
      </c>
      <c r="E111" s="48" t="s">
        <v>178</v>
      </c>
      <c r="F111" s="48" t="s">
        <v>69</v>
      </c>
      <c r="G111" s="48" t="s">
        <v>178</v>
      </c>
      <c r="H111" s="48" t="s">
        <v>79</v>
      </c>
      <c r="I111" s="48" t="s">
        <v>267</v>
      </c>
      <c r="J111" s="53" t="s">
        <v>78</v>
      </c>
      <c r="K111" s="33" t="s">
        <v>16</v>
      </c>
      <c r="L111" s="78">
        <v>68</v>
      </c>
      <c r="M111" s="78">
        <v>110.14793</v>
      </c>
      <c r="N111" s="78">
        <v>110.1</v>
      </c>
      <c r="O111" s="78">
        <v>68</v>
      </c>
      <c r="P111" s="78">
        <v>68</v>
      </c>
    </row>
    <row r="112" spans="1:16" s="6" customFormat="1" ht="169.5" customHeight="1">
      <c r="A112" s="53" t="s">
        <v>78</v>
      </c>
      <c r="B112" s="96" t="s">
        <v>13</v>
      </c>
      <c r="C112" s="48" t="s">
        <v>197</v>
      </c>
      <c r="D112" s="48" t="s">
        <v>269</v>
      </c>
      <c r="E112" s="48" t="s">
        <v>178</v>
      </c>
      <c r="F112" s="48" t="s">
        <v>69</v>
      </c>
      <c r="G112" s="48" t="s">
        <v>178</v>
      </c>
      <c r="H112" s="48" t="s">
        <v>83</v>
      </c>
      <c r="I112" s="48" t="s">
        <v>267</v>
      </c>
      <c r="J112" s="53" t="s">
        <v>78</v>
      </c>
      <c r="K112" s="33" t="s">
        <v>16</v>
      </c>
      <c r="L112" s="78">
        <v>0</v>
      </c>
      <c r="M112" s="78">
        <v>5.165</v>
      </c>
      <c r="N112" s="78">
        <v>5.0999999999999996</v>
      </c>
      <c r="O112" s="78">
        <v>0</v>
      </c>
      <c r="P112" s="78">
        <v>0</v>
      </c>
    </row>
    <row r="113" spans="1:17" s="6" customFormat="1" ht="122.25" customHeight="1">
      <c r="A113" s="107" t="s">
        <v>341</v>
      </c>
      <c r="B113" s="96" t="s">
        <v>13</v>
      </c>
      <c r="C113" s="48" t="s">
        <v>197</v>
      </c>
      <c r="D113" s="48" t="s">
        <v>269</v>
      </c>
      <c r="E113" s="48" t="s">
        <v>178</v>
      </c>
      <c r="F113" s="48" t="s">
        <v>69</v>
      </c>
      <c r="G113" s="48" t="s">
        <v>178</v>
      </c>
      <c r="H113" s="48" t="s">
        <v>15</v>
      </c>
      <c r="I113" s="48" t="s">
        <v>267</v>
      </c>
      <c r="J113" s="107" t="s">
        <v>341</v>
      </c>
      <c r="K113" s="33" t="s">
        <v>16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</row>
    <row r="114" spans="1:17" s="6" customFormat="1" ht="169.5" customHeight="1">
      <c r="A114" s="53" t="s">
        <v>70</v>
      </c>
      <c r="B114" s="96" t="s">
        <v>280</v>
      </c>
      <c r="C114" s="48" t="s">
        <v>197</v>
      </c>
      <c r="D114" s="48" t="s">
        <v>269</v>
      </c>
      <c r="E114" s="48" t="s">
        <v>178</v>
      </c>
      <c r="F114" s="48" t="s">
        <v>69</v>
      </c>
      <c r="G114" s="48" t="s">
        <v>178</v>
      </c>
      <c r="H114" s="48" t="s">
        <v>176</v>
      </c>
      <c r="I114" s="48" t="s">
        <v>267</v>
      </c>
      <c r="J114" s="53" t="s">
        <v>70</v>
      </c>
      <c r="K114" s="73" t="s">
        <v>316</v>
      </c>
      <c r="L114" s="78">
        <v>9</v>
      </c>
      <c r="M114" s="78">
        <v>1.55</v>
      </c>
      <c r="N114" s="78">
        <v>9</v>
      </c>
      <c r="O114" s="78">
        <v>9</v>
      </c>
      <c r="P114" s="78">
        <v>9</v>
      </c>
    </row>
    <row r="115" spans="1:17" s="6" customFormat="1" ht="133.5" customHeight="1">
      <c r="A115" s="53" t="s">
        <v>66</v>
      </c>
      <c r="B115" s="96" t="s">
        <v>284</v>
      </c>
      <c r="C115" s="48" t="s">
        <v>197</v>
      </c>
      <c r="D115" s="48" t="s">
        <v>269</v>
      </c>
      <c r="E115" s="48" t="s">
        <v>178</v>
      </c>
      <c r="F115" s="48" t="s">
        <v>63</v>
      </c>
      <c r="G115" s="48" t="s">
        <v>178</v>
      </c>
      <c r="H115" s="48" t="s">
        <v>64</v>
      </c>
      <c r="I115" s="48" t="s">
        <v>267</v>
      </c>
      <c r="J115" s="53" t="s">
        <v>65</v>
      </c>
      <c r="K115" s="73" t="s">
        <v>67</v>
      </c>
      <c r="L115" s="78">
        <v>130</v>
      </c>
      <c r="M115" s="78">
        <v>0</v>
      </c>
      <c r="N115" s="78">
        <v>130</v>
      </c>
      <c r="O115" s="78">
        <v>150</v>
      </c>
      <c r="P115" s="78">
        <v>150</v>
      </c>
    </row>
    <row r="116" spans="1:17" s="6" customFormat="1" ht="108.75" customHeight="1">
      <c r="A116" s="107" t="s">
        <v>37</v>
      </c>
      <c r="B116" s="96" t="s">
        <v>234</v>
      </c>
      <c r="C116" s="48" t="s">
        <v>197</v>
      </c>
      <c r="D116" s="48" t="s">
        <v>269</v>
      </c>
      <c r="E116" s="48" t="s">
        <v>178</v>
      </c>
      <c r="F116" s="48" t="s">
        <v>63</v>
      </c>
      <c r="G116" s="48" t="s">
        <v>178</v>
      </c>
      <c r="H116" s="48" t="s">
        <v>176</v>
      </c>
      <c r="I116" s="48" t="s">
        <v>267</v>
      </c>
      <c r="J116" s="107" t="s">
        <v>37</v>
      </c>
      <c r="K116" s="33" t="s">
        <v>326</v>
      </c>
      <c r="L116" s="78">
        <v>20</v>
      </c>
      <c r="M116" s="78">
        <v>0</v>
      </c>
      <c r="N116" s="78">
        <v>20</v>
      </c>
      <c r="O116" s="78">
        <v>20</v>
      </c>
      <c r="P116" s="78">
        <v>20</v>
      </c>
    </row>
    <row r="117" spans="1:17" s="6" customFormat="1" ht="214.5" customHeight="1">
      <c r="A117" s="53" t="s">
        <v>46</v>
      </c>
      <c r="B117" s="96" t="s">
        <v>13</v>
      </c>
      <c r="C117" s="48" t="s">
        <v>197</v>
      </c>
      <c r="D117" s="48" t="s">
        <v>269</v>
      </c>
      <c r="E117" s="48" t="s">
        <v>178</v>
      </c>
      <c r="F117" s="48" t="s">
        <v>80</v>
      </c>
      <c r="G117" s="48" t="s">
        <v>178</v>
      </c>
      <c r="H117" s="48" t="s">
        <v>344</v>
      </c>
      <c r="I117" s="48" t="s">
        <v>267</v>
      </c>
      <c r="J117" s="53" t="s">
        <v>46</v>
      </c>
      <c r="K117" s="33" t="s">
        <v>16</v>
      </c>
      <c r="L117" s="78">
        <v>0</v>
      </c>
      <c r="M117" s="78">
        <v>20</v>
      </c>
      <c r="N117" s="78">
        <v>20</v>
      </c>
      <c r="O117" s="78">
        <v>0</v>
      </c>
      <c r="P117" s="78">
        <v>0</v>
      </c>
    </row>
    <row r="118" spans="1:17" s="6" customFormat="1" ht="169.5" customHeight="1">
      <c r="A118" s="53" t="s">
        <v>82</v>
      </c>
      <c r="B118" s="96" t="s">
        <v>13</v>
      </c>
      <c r="C118" s="48" t="s">
        <v>197</v>
      </c>
      <c r="D118" s="48" t="s">
        <v>269</v>
      </c>
      <c r="E118" s="48" t="s">
        <v>178</v>
      </c>
      <c r="F118" s="48" t="s">
        <v>80</v>
      </c>
      <c r="G118" s="48" t="s">
        <v>178</v>
      </c>
      <c r="H118" s="48" t="s">
        <v>81</v>
      </c>
      <c r="I118" s="48" t="s">
        <v>267</v>
      </c>
      <c r="J118" s="53" t="s">
        <v>82</v>
      </c>
      <c r="K118" s="33" t="s">
        <v>16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</row>
    <row r="119" spans="1:17" s="6" customFormat="1" ht="169.5" customHeight="1">
      <c r="A119" s="53" t="s">
        <v>101</v>
      </c>
      <c r="B119" s="96" t="s">
        <v>13</v>
      </c>
      <c r="C119" s="48" t="s">
        <v>197</v>
      </c>
      <c r="D119" s="48" t="s">
        <v>269</v>
      </c>
      <c r="E119" s="48" t="s">
        <v>178</v>
      </c>
      <c r="F119" s="48" t="s">
        <v>80</v>
      </c>
      <c r="G119" s="48" t="s">
        <v>178</v>
      </c>
      <c r="H119" s="48" t="s">
        <v>84</v>
      </c>
      <c r="I119" s="48" t="s">
        <v>267</v>
      </c>
      <c r="J119" s="53" t="s">
        <v>101</v>
      </c>
      <c r="K119" s="33" t="s">
        <v>16</v>
      </c>
      <c r="L119" s="78">
        <v>83</v>
      </c>
      <c r="M119" s="78">
        <v>26.820640000000001</v>
      </c>
      <c r="N119" s="78">
        <v>83</v>
      </c>
      <c r="O119" s="78">
        <v>83</v>
      </c>
      <c r="P119" s="78">
        <v>83</v>
      </c>
    </row>
    <row r="120" spans="1:17" s="6" customFormat="1" ht="169.5" customHeight="1">
      <c r="A120" s="53" t="s">
        <v>102</v>
      </c>
      <c r="B120" s="96" t="s">
        <v>13</v>
      </c>
      <c r="C120" s="48" t="s">
        <v>197</v>
      </c>
      <c r="D120" s="48" t="s">
        <v>269</v>
      </c>
      <c r="E120" s="48" t="s">
        <v>178</v>
      </c>
      <c r="F120" s="48" t="s">
        <v>80</v>
      </c>
      <c r="G120" s="48" t="s">
        <v>178</v>
      </c>
      <c r="H120" s="48" t="s">
        <v>103</v>
      </c>
      <c r="I120" s="48" t="s">
        <v>267</v>
      </c>
      <c r="J120" s="53" t="s">
        <v>102</v>
      </c>
      <c r="K120" s="33" t="s">
        <v>16</v>
      </c>
      <c r="L120" s="78">
        <v>0</v>
      </c>
      <c r="M120" s="78">
        <v>7</v>
      </c>
      <c r="N120" s="78">
        <v>7</v>
      </c>
      <c r="O120" s="78">
        <v>0</v>
      </c>
      <c r="P120" s="78">
        <v>0</v>
      </c>
    </row>
    <row r="121" spans="1:17" s="6" customFormat="1" ht="201" customHeight="1">
      <c r="A121" s="53" t="s">
        <v>331</v>
      </c>
      <c r="B121" s="96" t="s">
        <v>13</v>
      </c>
      <c r="C121" s="48" t="s">
        <v>197</v>
      </c>
      <c r="D121" s="48" t="s">
        <v>269</v>
      </c>
      <c r="E121" s="48" t="s">
        <v>178</v>
      </c>
      <c r="F121" s="48" t="s">
        <v>104</v>
      </c>
      <c r="G121" s="48" t="s">
        <v>178</v>
      </c>
      <c r="H121" s="48" t="s">
        <v>332</v>
      </c>
      <c r="I121" s="48" t="s">
        <v>267</v>
      </c>
      <c r="J121" s="53" t="s">
        <v>331</v>
      </c>
      <c r="K121" s="33" t="s">
        <v>16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</row>
    <row r="122" spans="1:17" s="6" customFormat="1" ht="123" customHeight="1">
      <c r="A122" s="107" t="s">
        <v>342</v>
      </c>
      <c r="B122" s="96" t="s">
        <v>13</v>
      </c>
      <c r="C122" s="48" t="s">
        <v>197</v>
      </c>
      <c r="D122" s="48" t="s">
        <v>269</v>
      </c>
      <c r="E122" s="48" t="s">
        <v>178</v>
      </c>
      <c r="F122" s="48" t="s">
        <v>104</v>
      </c>
      <c r="G122" s="48" t="s">
        <v>178</v>
      </c>
      <c r="H122" s="48" t="s">
        <v>15</v>
      </c>
      <c r="I122" s="48" t="s">
        <v>267</v>
      </c>
      <c r="J122" s="107" t="s">
        <v>342</v>
      </c>
      <c r="K122" s="33" t="s">
        <v>16</v>
      </c>
      <c r="L122" s="78">
        <v>2</v>
      </c>
      <c r="M122" s="78">
        <v>4</v>
      </c>
      <c r="N122" s="78">
        <v>4</v>
      </c>
      <c r="O122" s="78">
        <v>2</v>
      </c>
      <c r="P122" s="78">
        <v>2</v>
      </c>
      <c r="Q122" s="109"/>
    </row>
    <row r="123" spans="1:17" s="6" customFormat="1" ht="138.75" customHeight="1">
      <c r="A123" s="53" t="s">
        <v>356</v>
      </c>
      <c r="B123" s="96" t="s">
        <v>13</v>
      </c>
      <c r="C123" s="48" t="s">
        <v>197</v>
      </c>
      <c r="D123" s="48" t="s">
        <v>269</v>
      </c>
      <c r="E123" s="48" t="s">
        <v>178</v>
      </c>
      <c r="F123" s="48" t="s">
        <v>333</v>
      </c>
      <c r="G123" s="48" t="s">
        <v>178</v>
      </c>
      <c r="H123" s="48" t="s">
        <v>15</v>
      </c>
      <c r="I123" s="48" t="s">
        <v>267</v>
      </c>
      <c r="J123" s="53" t="s">
        <v>356</v>
      </c>
      <c r="K123" s="33" t="s">
        <v>16</v>
      </c>
      <c r="L123" s="78">
        <v>0</v>
      </c>
      <c r="M123" s="78">
        <v>1.5</v>
      </c>
      <c r="N123" s="78">
        <v>1.5</v>
      </c>
      <c r="O123" s="78">
        <v>0</v>
      </c>
      <c r="P123" s="78">
        <v>0</v>
      </c>
    </row>
    <row r="124" spans="1:17" s="6" customFormat="1" ht="130.5" customHeight="1">
      <c r="A124" s="53" t="s">
        <v>48</v>
      </c>
      <c r="B124" s="96" t="s">
        <v>13</v>
      </c>
      <c r="C124" s="48" t="s">
        <v>197</v>
      </c>
      <c r="D124" s="48" t="s">
        <v>269</v>
      </c>
      <c r="E124" s="48" t="s">
        <v>178</v>
      </c>
      <c r="F124" s="48" t="s">
        <v>47</v>
      </c>
      <c r="G124" s="48" t="s">
        <v>178</v>
      </c>
      <c r="H124" s="48" t="s">
        <v>15</v>
      </c>
      <c r="I124" s="48" t="s">
        <v>267</v>
      </c>
      <c r="J124" s="53" t="s">
        <v>48</v>
      </c>
      <c r="K124" s="33" t="s">
        <v>16</v>
      </c>
      <c r="L124" s="78">
        <v>0</v>
      </c>
      <c r="M124" s="78">
        <v>0.25</v>
      </c>
      <c r="N124" s="78">
        <v>0.25</v>
      </c>
      <c r="O124" s="78">
        <v>8</v>
      </c>
      <c r="P124" s="78">
        <v>8</v>
      </c>
    </row>
    <row r="125" spans="1:17" s="6" customFormat="1" ht="169.5" customHeight="1">
      <c r="A125" s="53" t="s">
        <v>105</v>
      </c>
      <c r="B125" s="96" t="s">
        <v>13</v>
      </c>
      <c r="C125" s="48" t="s">
        <v>197</v>
      </c>
      <c r="D125" s="48" t="s">
        <v>269</v>
      </c>
      <c r="E125" s="48" t="s">
        <v>178</v>
      </c>
      <c r="F125" s="48" t="s">
        <v>106</v>
      </c>
      <c r="G125" s="48" t="s">
        <v>178</v>
      </c>
      <c r="H125" s="48" t="s">
        <v>15</v>
      </c>
      <c r="I125" s="48" t="s">
        <v>267</v>
      </c>
      <c r="J125" s="53" t="s">
        <v>105</v>
      </c>
      <c r="K125" s="33" t="s">
        <v>16</v>
      </c>
      <c r="L125" s="78">
        <v>8</v>
      </c>
      <c r="M125" s="78">
        <v>15</v>
      </c>
      <c r="N125" s="78">
        <v>15</v>
      </c>
      <c r="O125" s="78">
        <v>8</v>
      </c>
      <c r="P125" s="78">
        <v>8</v>
      </c>
    </row>
    <row r="126" spans="1:17" s="6" customFormat="1" ht="122.25" customHeight="1">
      <c r="A126" s="107" t="s">
        <v>343</v>
      </c>
      <c r="B126" s="96" t="s">
        <v>13</v>
      </c>
      <c r="C126" s="48" t="s">
        <v>197</v>
      </c>
      <c r="D126" s="48" t="s">
        <v>269</v>
      </c>
      <c r="E126" s="48" t="s">
        <v>178</v>
      </c>
      <c r="F126" s="48" t="s">
        <v>108</v>
      </c>
      <c r="G126" s="48" t="s">
        <v>178</v>
      </c>
      <c r="H126" s="48" t="s">
        <v>344</v>
      </c>
      <c r="I126" s="48" t="s">
        <v>267</v>
      </c>
      <c r="J126" s="107" t="s">
        <v>343</v>
      </c>
      <c r="K126" s="33" t="s">
        <v>16</v>
      </c>
      <c r="L126" s="78">
        <v>0</v>
      </c>
      <c r="M126" s="78">
        <v>0.15254000000000001</v>
      </c>
      <c r="N126" s="78">
        <v>0.15</v>
      </c>
      <c r="O126" s="78">
        <v>0</v>
      </c>
      <c r="P126" s="78">
        <v>0</v>
      </c>
    </row>
    <row r="127" spans="1:17" s="6" customFormat="1" ht="191.25" customHeight="1">
      <c r="A127" s="53" t="s">
        <v>107</v>
      </c>
      <c r="B127" s="96" t="s">
        <v>13</v>
      </c>
      <c r="C127" s="48" t="s">
        <v>197</v>
      </c>
      <c r="D127" s="48" t="s">
        <v>269</v>
      </c>
      <c r="E127" s="48" t="s">
        <v>178</v>
      </c>
      <c r="F127" s="48" t="s">
        <v>108</v>
      </c>
      <c r="G127" s="48" t="s">
        <v>178</v>
      </c>
      <c r="H127" s="48" t="s">
        <v>109</v>
      </c>
      <c r="I127" s="48" t="s">
        <v>267</v>
      </c>
      <c r="J127" s="53" t="s">
        <v>107</v>
      </c>
      <c r="K127" s="33" t="s">
        <v>16</v>
      </c>
      <c r="L127" s="78">
        <v>87</v>
      </c>
      <c r="M127" s="78">
        <v>151.26300000000001</v>
      </c>
      <c r="N127" s="78">
        <v>151.26</v>
      </c>
      <c r="O127" s="78">
        <v>87</v>
      </c>
      <c r="P127" s="78">
        <v>87</v>
      </c>
    </row>
    <row r="128" spans="1:17" s="6" customFormat="1" ht="191.25" customHeight="1">
      <c r="A128" s="53" t="s">
        <v>111</v>
      </c>
      <c r="B128" s="96" t="s">
        <v>13</v>
      </c>
      <c r="C128" s="48" t="s">
        <v>197</v>
      </c>
      <c r="D128" s="48" t="s">
        <v>269</v>
      </c>
      <c r="E128" s="48" t="s">
        <v>178</v>
      </c>
      <c r="F128" s="48" t="s">
        <v>108</v>
      </c>
      <c r="G128" s="48" t="s">
        <v>178</v>
      </c>
      <c r="H128" s="48" t="s">
        <v>110</v>
      </c>
      <c r="I128" s="48" t="s">
        <v>267</v>
      </c>
      <c r="J128" s="53" t="s">
        <v>111</v>
      </c>
      <c r="K128" s="33" t="s">
        <v>16</v>
      </c>
      <c r="L128" s="78">
        <v>0</v>
      </c>
      <c r="M128" s="78">
        <v>5.5121000000000002</v>
      </c>
      <c r="N128" s="78">
        <v>5.5</v>
      </c>
      <c r="O128" s="78">
        <v>0</v>
      </c>
      <c r="P128" s="78">
        <v>0</v>
      </c>
    </row>
    <row r="129" spans="1:16" s="6" customFormat="1" ht="231" customHeight="1">
      <c r="A129" s="53" t="s">
        <v>358</v>
      </c>
      <c r="B129" s="96" t="s">
        <v>13</v>
      </c>
      <c r="C129" s="48" t="s">
        <v>197</v>
      </c>
      <c r="D129" s="48" t="s">
        <v>269</v>
      </c>
      <c r="E129" s="48" t="s">
        <v>178</v>
      </c>
      <c r="F129" s="48" t="s">
        <v>108</v>
      </c>
      <c r="G129" s="48" t="s">
        <v>178</v>
      </c>
      <c r="H129" s="48" t="s">
        <v>357</v>
      </c>
      <c r="I129" s="48" t="s">
        <v>267</v>
      </c>
      <c r="J129" s="53" t="s">
        <v>358</v>
      </c>
      <c r="K129" s="33" t="s">
        <v>16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 s="6" customFormat="1" ht="123.75" customHeight="1">
      <c r="A130" s="107" t="s">
        <v>346</v>
      </c>
      <c r="B130" s="96" t="s">
        <v>13</v>
      </c>
      <c r="C130" s="48" t="s">
        <v>197</v>
      </c>
      <c r="D130" s="48" t="s">
        <v>269</v>
      </c>
      <c r="E130" s="48" t="s">
        <v>178</v>
      </c>
      <c r="F130" s="48" t="s">
        <v>108</v>
      </c>
      <c r="G130" s="48" t="s">
        <v>178</v>
      </c>
      <c r="H130" s="48" t="s">
        <v>345</v>
      </c>
      <c r="I130" s="48" t="s">
        <v>267</v>
      </c>
      <c r="J130" s="107" t="s">
        <v>346</v>
      </c>
      <c r="K130" s="33" t="s">
        <v>16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 s="6" customFormat="1" ht="171" customHeight="1">
      <c r="A131" s="53" t="s">
        <v>112</v>
      </c>
      <c r="B131" s="96" t="s">
        <v>13</v>
      </c>
      <c r="C131" s="48" t="s">
        <v>197</v>
      </c>
      <c r="D131" s="48" t="s">
        <v>269</v>
      </c>
      <c r="E131" s="48" t="s">
        <v>178</v>
      </c>
      <c r="F131" s="48" t="s">
        <v>108</v>
      </c>
      <c r="G131" s="48" t="s">
        <v>178</v>
      </c>
      <c r="H131" s="48" t="s">
        <v>15</v>
      </c>
      <c r="I131" s="48" t="s">
        <v>267</v>
      </c>
      <c r="J131" s="53" t="s">
        <v>112</v>
      </c>
      <c r="K131" s="33" t="s">
        <v>16</v>
      </c>
      <c r="L131" s="78">
        <v>30</v>
      </c>
      <c r="M131" s="78">
        <v>23.782419999999998</v>
      </c>
      <c r="N131" s="78">
        <v>30</v>
      </c>
      <c r="O131" s="78">
        <v>30</v>
      </c>
      <c r="P131" s="78">
        <v>30</v>
      </c>
    </row>
    <row r="132" spans="1:16" s="6" customFormat="1" ht="198" customHeight="1">
      <c r="A132" s="53" t="s">
        <v>113</v>
      </c>
      <c r="B132" s="96" t="s">
        <v>13</v>
      </c>
      <c r="C132" s="48" t="s">
        <v>197</v>
      </c>
      <c r="D132" s="48" t="s">
        <v>269</v>
      </c>
      <c r="E132" s="48" t="s">
        <v>178</v>
      </c>
      <c r="F132" s="48" t="s">
        <v>14</v>
      </c>
      <c r="G132" s="48" t="s">
        <v>178</v>
      </c>
      <c r="H132" s="48" t="s">
        <v>114</v>
      </c>
      <c r="I132" s="48" t="s">
        <v>267</v>
      </c>
      <c r="J132" s="53" t="s">
        <v>113</v>
      </c>
      <c r="K132" s="33" t="s">
        <v>16</v>
      </c>
      <c r="L132" s="78">
        <v>0</v>
      </c>
      <c r="M132" s="78">
        <v>0.3</v>
      </c>
      <c r="N132" s="78">
        <v>0.3</v>
      </c>
      <c r="O132" s="78">
        <v>0</v>
      </c>
      <c r="P132" s="78">
        <v>0</v>
      </c>
    </row>
    <row r="133" spans="1:16" s="6" customFormat="1" ht="210" customHeight="1">
      <c r="A133" s="53" t="s">
        <v>117</v>
      </c>
      <c r="B133" s="96" t="s">
        <v>13</v>
      </c>
      <c r="C133" s="48" t="s">
        <v>197</v>
      </c>
      <c r="D133" s="48" t="s">
        <v>269</v>
      </c>
      <c r="E133" s="48" t="s">
        <v>178</v>
      </c>
      <c r="F133" s="48" t="s">
        <v>14</v>
      </c>
      <c r="G133" s="48" t="s">
        <v>178</v>
      </c>
      <c r="H133" s="48" t="s">
        <v>118</v>
      </c>
      <c r="I133" s="48" t="s">
        <v>267</v>
      </c>
      <c r="J133" s="53" t="s">
        <v>117</v>
      </c>
      <c r="K133" s="33" t="s">
        <v>16</v>
      </c>
      <c r="L133" s="78">
        <v>0</v>
      </c>
      <c r="M133" s="78">
        <v>0.3</v>
      </c>
      <c r="N133" s="78">
        <v>0.3</v>
      </c>
      <c r="O133" s="78">
        <v>0</v>
      </c>
      <c r="P133" s="78">
        <v>0</v>
      </c>
    </row>
    <row r="134" spans="1:16" s="6" customFormat="1" ht="279" customHeight="1">
      <c r="A134" s="53" t="s">
        <v>120</v>
      </c>
      <c r="B134" s="96" t="s">
        <v>13</v>
      </c>
      <c r="C134" s="48" t="s">
        <v>197</v>
      </c>
      <c r="D134" s="48" t="s">
        <v>269</v>
      </c>
      <c r="E134" s="48" t="s">
        <v>178</v>
      </c>
      <c r="F134" s="48" t="s">
        <v>14</v>
      </c>
      <c r="G134" s="48" t="s">
        <v>178</v>
      </c>
      <c r="H134" s="48" t="s">
        <v>119</v>
      </c>
      <c r="I134" s="48" t="s">
        <v>267</v>
      </c>
      <c r="J134" s="53" t="s">
        <v>120</v>
      </c>
      <c r="K134" s="33" t="s">
        <v>16</v>
      </c>
      <c r="L134" s="78">
        <v>50</v>
      </c>
      <c r="M134" s="78">
        <v>-22.07132</v>
      </c>
      <c r="N134" s="78">
        <v>50</v>
      </c>
      <c r="O134" s="78">
        <v>50</v>
      </c>
      <c r="P134" s="78">
        <v>50</v>
      </c>
    </row>
    <row r="135" spans="1:16" s="6" customFormat="1" ht="177.75" customHeight="1">
      <c r="A135" s="53" t="s">
        <v>121</v>
      </c>
      <c r="B135" s="96" t="s">
        <v>13</v>
      </c>
      <c r="C135" s="48" t="s">
        <v>197</v>
      </c>
      <c r="D135" s="48" t="s">
        <v>269</v>
      </c>
      <c r="E135" s="48" t="s">
        <v>178</v>
      </c>
      <c r="F135" s="48" t="s">
        <v>14</v>
      </c>
      <c r="G135" s="48" t="s">
        <v>178</v>
      </c>
      <c r="H135" s="48" t="s">
        <v>15</v>
      </c>
      <c r="I135" s="48" t="s">
        <v>267</v>
      </c>
      <c r="J135" s="53" t="s">
        <v>121</v>
      </c>
      <c r="K135" s="33" t="s">
        <v>16</v>
      </c>
      <c r="L135" s="78">
        <v>11</v>
      </c>
      <c r="M135" s="78">
        <v>0</v>
      </c>
      <c r="N135" s="78">
        <v>11</v>
      </c>
      <c r="O135" s="78">
        <v>11</v>
      </c>
      <c r="P135" s="78">
        <v>11</v>
      </c>
    </row>
    <row r="136" spans="1:16" s="6" customFormat="1" ht="159.75" customHeight="1">
      <c r="A136" s="107" t="s">
        <v>62</v>
      </c>
      <c r="B136" s="96" t="s">
        <v>284</v>
      </c>
      <c r="C136" s="48" t="s">
        <v>197</v>
      </c>
      <c r="D136" s="48" t="s">
        <v>269</v>
      </c>
      <c r="E136" s="48" t="s">
        <v>178</v>
      </c>
      <c r="F136" s="48" t="s">
        <v>61</v>
      </c>
      <c r="G136" s="48" t="s">
        <v>178</v>
      </c>
      <c r="H136" s="48" t="s">
        <v>176</v>
      </c>
      <c r="I136" s="48" t="s">
        <v>267</v>
      </c>
      <c r="J136" s="107" t="s">
        <v>62</v>
      </c>
      <c r="K136" s="73" t="s">
        <v>67</v>
      </c>
      <c r="L136" s="78">
        <v>60</v>
      </c>
      <c r="M136" s="78">
        <v>0</v>
      </c>
      <c r="N136" s="78">
        <v>60</v>
      </c>
      <c r="O136" s="78">
        <v>75</v>
      </c>
      <c r="P136" s="78">
        <v>90</v>
      </c>
    </row>
    <row r="137" spans="1:16" s="6" customFormat="1" ht="159.75" customHeight="1">
      <c r="A137" s="107" t="s">
        <v>62</v>
      </c>
      <c r="B137" s="96" t="s">
        <v>234</v>
      </c>
      <c r="C137" s="48" t="s">
        <v>197</v>
      </c>
      <c r="D137" s="48" t="s">
        <v>269</v>
      </c>
      <c r="E137" s="48" t="s">
        <v>178</v>
      </c>
      <c r="F137" s="48" t="s">
        <v>61</v>
      </c>
      <c r="G137" s="48" t="s">
        <v>178</v>
      </c>
      <c r="H137" s="48" t="s">
        <v>176</v>
      </c>
      <c r="I137" s="48" t="s">
        <v>267</v>
      </c>
      <c r="J137" s="107" t="s">
        <v>62</v>
      </c>
      <c r="K137" s="33" t="s">
        <v>326</v>
      </c>
      <c r="L137" s="78">
        <v>45</v>
      </c>
      <c r="M137" s="78">
        <v>15</v>
      </c>
      <c r="N137" s="78">
        <v>45</v>
      </c>
      <c r="O137" s="78">
        <v>45</v>
      </c>
      <c r="P137" s="78">
        <v>45</v>
      </c>
    </row>
    <row r="138" spans="1:16" s="6" customFormat="1" ht="210.75" customHeight="1">
      <c r="A138" s="53" t="s">
        <v>124</v>
      </c>
      <c r="B138" s="96" t="s">
        <v>13</v>
      </c>
      <c r="C138" s="48" t="s">
        <v>197</v>
      </c>
      <c r="D138" s="48" t="s">
        <v>269</v>
      </c>
      <c r="E138" s="48" t="s">
        <v>178</v>
      </c>
      <c r="F138" s="48" t="s">
        <v>125</v>
      </c>
      <c r="G138" s="48" t="s">
        <v>178</v>
      </c>
      <c r="H138" s="48" t="s">
        <v>126</v>
      </c>
      <c r="I138" s="48" t="s">
        <v>267</v>
      </c>
      <c r="J138" s="53" t="s">
        <v>124</v>
      </c>
      <c r="K138" s="33" t="s">
        <v>16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</row>
    <row r="139" spans="1:16" s="6" customFormat="1" ht="123.75" customHeight="1">
      <c r="A139" s="107" t="s">
        <v>347</v>
      </c>
      <c r="B139" s="96" t="s">
        <v>13</v>
      </c>
      <c r="C139" s="48" t="s">
        <v>197</v>
      </c>
      <c r="D139" s="48" t="s">
        <v>269</v>
      </c>
      <c r="E139" s="48" t="s">
        <v>178</v>
      </c>
      <c r="F139" s="48" t="s">
        <v>125</v>
      </c>
      <c r="G139" s="48" t="s">
        <v>178</v>
      </c>
      <c r="H139" s="48" t="s">
        <v>86</v>
      </c>
      <c r="I139" s="48" t="s">
        <v>267</v>
      </c>
      <c r="J139" s="107" t="s">
        <v>347</v>
      </c>
      <c r="K139" s="33" t="s">
        <v>16</v>
      </c>
      <c r="L139" s="78">
        <v>0</v>
      </c>
      <c r="M139" s="78">
        <v>2</v>
      </c>
      <c r="N139" s="78">
        <v>2</v>
      </c>
      <c r="O139" s="78">
        <v>0</v>
      </c>
      <c r="P139" s="78">
        <v>0</v>
      </c>
    </row>
    <row r="140" spans="1:16" s="6" customFormat="1" ht="135.75" customHeight="1">
      <c r="A140" s="107" t="s">
        <v>29</v>
      </c>
      <c r="B140" s="96" t="s">
        <v>13</v>
      </c>
      <c r="C140" s="48" t="s">
        <v>197</v>
      </c>
      <c r="D140" s="48" t="s">
        <v>269</v>
      </c>
      <c r="E140" s="48" t="s">
        <v>178</v>
      </c>
      <c r="F140" s="48" t="s">
        <v>125</v>
      </c>
      <c r="G140" s="48" t="s">
        <v>178</v>
      </c>
      <c r="H140" s="48" t="s">
        <v>15</v>
      </c>
      <c r="I140" s="48" t="s">
        <v>267</v>
      </c>
      <c r="J140" s="107" t="s">
        <v>29</v>
      </c>
      <c r="K140" s="33" t="s">
        <v>16</v>
      </c>
      <c r="L140" s="78">
        <v>1</v>
      </c>
      <c r="M140" s="78">
        <v>0</v>
      </c>
      <c r="N140" s="78">
        <v>1</v>
      </c>
      <c r="O140" s="78">
        <v>1</v>
      </c>
      <c r="P140" s="78">
        <v>1</v>
      </c>
    </row>
    <row r="141" spans="1:16" s="6" customFormat="1" ht="285.75" customHeight="1">
      <c r="A141" s="53" t="s">
        <v>127</v>
      </c>
      <c r="B141" s="96" t="s">
        <v>13</v>
      </c>
      <c r="C141" s="48" t="s">
        <v>197</v>
      </c>
      <c r="D141" s="48" t="s">
        <v>269</v>
      </c>
      <c r="E141" s="48" t="s">
        <v>178</v>
      </c>
      <c r="F141" s="48" t="s">
        <v>128</v>
      </c>
      <c r="G141" s="48" t="s">
        <v>178</v>
      </c>
      <c r="H141" s="48" t="s">
        <v>114</v>
      </c>
      <c r="I141" s="48" t="s">
        <v>267</v>
      </c>
      <c r="J141" s="53" t="s">
        <v>127</v>
      </c>
      <c r="K141" s="33" t="s">
        <v>16</v>
      </c>
      <c r="L141" s="78">
        <v>0</v>
      </c>
      <c r="M141" s="78">
        <v>65.499880000000005</v>
      </c>
      <c r="N141" s="78">
        <v>65.5</v>
      </c>
      <c r="O141" s="78">
        <v>0</v>
      </c>
      <c r="P141" s="78">
        <v>0</v>
      </c>
    </row>
    <row r="142" spans="1:16" s="6" customFormat="1" ht="123" customHeight="1">
      <c r="A142" s="107" t="s">
        <v>348</v>
      </c>
      <c r="B142" s="96" t="s">
        <v>13</v>
      </c>
      <c r="C142" s="48" t="s">
        <v>197</v>
      </c>
      <c r="D142" s="48" t="s">
        <v>269</v>
      </c>
      <c r="E142" s="48" t="s">
        <v>178</v>
      </c>
      <c r="F142" s="48" t="s">
        <v>128</v>
      </c>
      <c r="G142" s="48" t="s">
        <v>178</v>
      </c>
      <c r="H142" s="48" t="s">
        <v>126</v>
      </c>
      <c r="I142" s="48" t="s">
        <v>267</v>
      </c>
      <c r="J142" s="107" t="s">
        <v>348</v>
      </c>
      <c r="K142" s="33" t="s">
        <v>16</v>
      </c>
      <c r="L142" s="78">
        <v>0</v>
      </c>
      <c r="M142" s="78">
        <v>0.15</v>
      </c>
      <c r="N142" s="78">
        <v>0.15</v>
      </c>
      <c r="O142" s="78">
        <v>0</v>
      </c>
      <c r="P142" s="78">
        <v>0</v>
      </c>
    </row>
    <row r="143" spans="1:16" s="6" customFormat="1" ht="164.25" customHeight="1">
      <c r="A143" s="107" t="s">
        <v>30</v>
      </c>
      <c r="B143" s="96" t="s">
        <v>13</v>
      </c>
      <c r="C143" s="48" t="s">
        <v>197</v>
      </c>
      <c r="D143" s="48" t="s">
        <v>269</v>
      </c>
      <c r="E143" s="48" t="s">
        <v>178</v>
      </c>
      <c r="F143" s="48" t="s">
        <v>128</v>
      </c>
      <c r="G143" s="48" t="s">
        <v>178</v>
      </c>
      <c r="H143" s="48" t="s">
        <v>74</v>
      </c>
      <c r="I143" s="48" t="s">
        <v>267</v>
      </c>
      <c r="J143" s="107" t="s">
        <v>30</v>
      </c>
      <c r="K143" s="33" t="s">
        <v>16</v>
      </c>
      <c r="L143" s="78">
        <v>0</v>
      </c>
      <c r="M143" s="78">
        <v>1</v>
      </c>
      <c r="N143" s="78">
        <v>1</v>
      </c>
      <c r="O143" s="78">
        <v>0</v>
      </c>
      <c r="P143" s="78">
        <v>0</v>
      </c>
    </row>
    <row r="144" spans="1:16" s="6" customFormat="1" ht="155.25" customHeight="1">
      <c r="A144" s="53" t="s">
        <v>129</v>
      </c>
      <c r="B144" s="96" t="s">
        <v>13</v>
      </c>
      <c r="C144" s="48" t="s">
        <v>197</v>
      </c>
      <c r="D144" s="48" t="s">
        <v>269</v>
      </c>
      <c r="E144" s="48" t="s">
        <v>178</v>
      </c>
      <c r="F144" s="48" t="s">
        <v>128</v>
      </c>
      <c r="G144" s="48" t="s">
        <v>178</v>
      </c>
      <c r="H144" s="48" t="s">
        <v>130</v>
      </c>
      <c r="I144" s="48" t="s">
        <v>267</v>
      </c>
      <c r="J144" s="53" t="s">
        <v>129</v>
      </c>
      <c r="K144" s="33" t="s">
        <v>16</v>
      </c>
      <c r="L144" s="78">
        <v>0</v>
      </c>
      <c r="M144" s="78">
        <v>8.0170899999999996</v>
      </c>
      <c r="N144" s="78">
        <v>8</v>
      </c>
      <c r="O144" s="78">
        <v>0</v>
      </c>
      <c r="P144" s="78">
        <v>0</v>
      </c>
    </row>
    <row r="145" spans="1:16" s="6" customFormat="1" ht="177.75" customHeight="1">
      <c r="A145" s="107" t="s">
        <v>31</v>
      </c>
      <c r="B145" s="96" t="s">
        <v>13</v>
      </c>
      <c r="C145" s="48" t="s">
        <v>197</v>
      </c>
      <c r="D145" s="48" t="s">
        <v>269</v>
      </c>
      <c r="E145" s="48" t="s">
        <v>178</v>
      </c>
      <c r="F145" s="48" t="s">
        <v>128</v>
      </c>
      <c r="G145" s="48" t="s">
        <v>178</v>
      </c>
      <c r="H145" s="48" t="s">
        <v>349</v>
      </c>
      <c r="I145" s="48" t="s">
        <v>267</v>
      </c>
      <c r="J145" s="107" t="s">
        <v>31</v>
      </c>
      <c r="K145" s="33" t="s">
        <v>16</v>
      </c>
      <c r="L145" s="78">
        <v>0</v>
      </c>
      <c r="M145" s="78">
        <v>15</v>
      </c>
      <c r="N145" s="78">
        <v>15</v>
      </c>
      <c r="O145" s="78">
        <v>0</v>
      </c>
      <c r="P145" s="78">
        <v>0</v>
      </c>
    </row>
    <row r="146" spans="1:16" s="6" customFormat="1" ht="213.75" customHeight="1">
      <c r="A146" s="53" t="s">
        <v>371</v>
      </c>
      <c r="B146" s="96" t="s">
        <v>13</v>
      </c>
      <c r="C146" s="48" t="s">
        <v>197</v>
      </c>
      <c r="D146" s="48" t="s">
        <v>269</v>
      </c>
      <c r="E146" s="48" t="s">
        <v>178</v>
      </c>
      <c r="F146" s="48" t="s">
        <v>128</v>
      </c>
      <c r="G146" s="48" t="s">
        <v>178</v>
      </c>
      <c r="H146" s="48" t="s">
        <v>115</v>
      </c>
      <c r="I146" s="48" t="s">
        <v>267</v>
      </c>
      <c r="J146" s="53" t="s">
        <v>371</v>
      </c>
      <c r="K146" s="33" t="s">
        <v>16</v>
      </c>
      <c r="L146" s="78">
        <v>0</v>
      </c>
      <c r="M146" s="78">
        <v>180</v>
      </c>
      <c r="N146" s="78">
        <v>180</v>
      </c>
      <c r="O146" s="78">
        <v>0</v>
      </c>
      <c r="P146" s="78">
        <v>0</v>
      </c>
    </row>
    <row r="147" spans="1:16" s="6" customFormat="1" ht="171" customHeight="1">
      <c r="A147" s="107" t="s">
        <v>32</v>
      </c>
      <c r="B147" s="96" t="s">
        <v>13</v>
      </c>
      <c r="C147" s="48" t="s">
        <v>197</v>
      </c>
      <c r="D147" s="48" t="s">
        <v>269</v>
      </c>
      <c r="E147" s="48" t="s">
        <v>178</v>
      </c>
      <c r="F147" s="48" t="s">
        <v>128</v>
      </c>
      <c r="G147" s="48" t="s">
        <v>178</v>
      </c>
      <c r="H147" s="48" t="s">
        <v>64</v>
      </c>
      <c r="I147" s="48" t="s">
        <v>267</v>
      </c>
      <c r="J147" s="107" t="s">
        <v>32</v>
      </c>
      <c r="K147" s="33" t="s">
        <v>16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 s="6" customFormat="1" ht="244.5" customHeight="1">
      <c r="A148" s="107" t="s">
        <v>33</v>
      </c>
      <c r="B148" s="96" t="s">
        <v>13</v>
      </c>
      <c r="C148" s="48" t="s">
        <v>197</v>
      </c>
      <c r="D148" s="48" t="s">
        <v>269</v>
      </c>
      <c r="E148" s="48" t="s">
        <v>178</v>
      </c>
      <c r="F148" s="48" t="s">
        <v>128</v>
      </c>
      <c r="G148" s="48" t="s">
        <v>178</v>
      </c>
      <c r="H148" s="48" t="s">
        <v>350</v>
      </c>
      <c r="I148" s="48" t="s">
        <v>267</v>
      </c>
      <c r="J148" s="107" t="s">
        <v>33</v>
      </c>
      <c r="K148" s="33" t="s">
        <v>16</v>
      </c>
      <c r="L148" s="78">
        <v>0</v>
      </c>
      <c r="M148" s="78">
        <v>0.25</v>
      </c>
      <c r="N148" s="78">
        <v>0.25</v>
      </c>
      <c r="O148" s="78">
        <v>0</v>
      </c>
      <c r="P148" s="78">
        <v>0</v>
      </c>
    </row>
    <row r="149" spans="1:16" s="6" customFormat="1" ht="139.5" customHeight="1">
      <c r="A149" s="53" t="s">
        <v>131</v>
      </c>
      <c r="B149" s="96" t="s">
        <v>13</v>
      </c>
      <c r="C149" s="48" t="s">
        <v>197</v>
      </c>
      <c r="D149" s="48" t="s">
        <v>269</v>
      </c>
      <c r="E149" s="48" t="s">
        <v>178</v>
      </c>
      <c r="F149" s="48" t="s">
        <v>128</v>
      </c>
      <c r="G149" s="48" t="s">
        <v>178</v>
      </c>
      <c r="H149" s="48" t="s">
        <v>15</v>
      </c>
      <c r="I149" s="48" t="s">
        <v>267</v>
      </c>
      <c r="J149" s="53" t="s">
        <v>131</v>
      </c>
      <c r="K149" s="33" t="s">
        <v>16</v>
      </c>
      <c r="L149" s="78">
        <v>157</v>
      </c>
      <c r="M149" s="78">
        <v>13.49981</v>
      </c>
      <c r="N149" s="78">
        <v>157</v>
      </c>
      <c r="O149" s="78">
        <v>157</v>
      </c>
      <c r="P149" s="78">
        <v>157</v>
      </c>
    </row>
    <row r="150" spans="1:16" s="6" customFormat="1" ht="122.25" customHeight="1">
      <c r="A150" s="107" t="s">
        <v>38</v>
      </c>
      <c r="B150" s="96" t="s">
        <v>280</v>
      </c>
      <c r="C150" s="48" t="s">
        <v>197</v>
      </c>
      <c r="D150" s="48" t="s">
        <v>269</v>
      </c>
      <c r="E150" s="48" t="s">
        <v>178</v>
      </c>
      <c r="F150" s="48" t="s">
        <v>128</v>
      </c>
      <c r="G150" s="48" t="s">
        <v>178</v>
      </c>
      <c r="H150" s="48" t="s">
        <v>176</v>
      </c>
      <c r="I150" s="48" t="s">
        <v>267</v>
      </c>
      <c r="J150" s="107" t="s">
        <v>38</v>
      </c>
      <c r="K150" s="33" t="s">
        <v>316</v>
      </c>
      <c r="L150" s="78">
        <v>4</v>
      </c>
      <c r="M150" s="78">
        <v>0</v>
      </c>
      <c r="N150" s="78">
        <v>4</v>
      </c>
      <c r="O150" s="78">
        <v>4</v>
      </c>
      <c r="P150" s="78">
        <v>4</v>
      </c>
    </row>
    <row r="151" spans="1:16" s="6" customFormat="1" ht="76.5">
      <c r="A151" s="12" t="s">
        <v>417</v>
      </c>
      <c r="B151" s="96" t="s">
        <v>271</v>
      </c>
      <c r="C151" s="29">
        <v>1</v>
      </c>
      <c r="D151" s="29" t="s">
        <v>269</v>
      </c>
      <c r="E151" s="29" t="s">
        <v>178</v>
      </c>
      <c r="F151" s="29" t="s">
        <v>408</v>
      </c>
      <c r="G151" s="29" t="s">
        <v>178</v>
      </c>
      <c r="H151" s="29" t="s">
        <v>176</v>
      </c>
      <c r="I151" s="29" t="s">
        <v>267</v>
      </c>
      <c r="J151" s="12" t="s">
        <v>418</v>
      </c>
      <c r="K151" s="11" t="s">
        <v>372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 s="6" customFormat="1" ht="114.75">
      <c r="A152" s="12" t="s">
        <v>418</v>
      </c>
      <c r="B152" s="96" t="s">
        <v>280</v>
      </c>
      <c r="C152" s="29">
        <v>1</v>
      </c>
      <c r="D152" s="29" t="s">
        <v>269</v>
      </c>
      <c r="E152" s="29" t="s">
        <v>178</v>
      </c>
      <c r="F152" s="29" t="s">
        <v>408</v>
      </c>
      <c r="G152" s="29" t="s">
        <v>178</v>
      </c>
      <c r="H152" s="29" t="s">
        <v>176</v>
      </c>
      <c r="I152" s="29" t="s">
        <v>267</v>
      </c>
      <c r="J152" s="12" t="s">
        <v>418</v>
      </c>
      <c r="K152" s="33" t="s">
        <v>316</v>
      </c>
      <c r="L152" s="78">
        <v>89</v>
      </c>
      <c r="M152" s="78">
        <v>22.384419999999999</v>
      </c>
      <c r="N152" s="78">
        <v>89</v>
      </c>
      <c r="O152" s="78">
        <v>89</v>
      </c>
      <c r="P152" s="78">
        <v>89</v>
      </c>
    </row>
    <row r="153" spans="1:16" s="97" customFormat="1" ht="242.25">
      <c r="A153" s="12" t="s">
        <v>420</v>
      </c>
      <c r="B153" s="96" t="s">
        <v>234</v>
      </c>
      <c r="C153" s="96" t="s">
        <v>197</v>
      </c>
      <c r="D153" s="96" t="s">
        <v>269</v>
      </c>
      <c r="E153" s="96" t="s">
        <v>178</v>
      </c>
      <c r="F153" s="96" t="s">
        <v>410</v>
      </c>
      <c r="G153" s="96" t="s">
        <v>178</v>
      </c>
      <c r="H153" s="96" t="s">
        <v>176</v>
      </c>
      <c r="I153" s="96" t="s">
        <v>267</v>
      </c>
      <c r="J153" s="12" t="s">
        <v>416</v>
      </c>
      <c r="K153" s="33" t="s">
        <v>326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</row>
    <row r="154" spans="1:16" s="97" customFormat="1" ht="158.25" customHeight="1">
      <c r="A154" s="12" t="s">
        <v>50</v>
      </c>
      <c r="B154" s="96" t="s">
        <v>13</v>
      </c>
      <c r="C154" s="96" t="s">
        <v>197</v>
      </c>
      <c r="D154" s="96" t="s">
        <v>269</v>
      </c>
      <c r="E154" s="96" t="s">
        <v>178</v>
      </c>
      <c r="F154" s="96" t="s">
        <v>17</v>
      </c>
      <c r="G154" s="96" t="s">
        <v>178</v>
      </c>
      <c r="H154" s="96" t="s">
        <v>49</v>
      </c>
      <c r="I154" s="96" t="s">
        <v>267</v>
      </c>
      <c r="J154" s="12" t="s">
        <v>50</v>
      </c>
      <c r="K154" s="33" t="s">
        <v>16</v>
      </c>
      <c r="L154" s="77">
        <v>0</v>
      </c>
      <c r="M154" s="77">
        <v>2.5</v>
      </c>
      <c r="N154" s="77">
        <v>2.5</v>
      </c>
      <c r="O154" s="77">
        <v>0</v>
      </c>
      <c r="P154" s="77">
        <v>0</v>
      </c>
    </row>
    <row r="155" spans="1:16" s="97" customFormat="1" ht="369.75">
      <c r="A155" s="12" t="s">
        <v>85</v>
      </c>
      <c r="B155" s="96" t="s">
        <v>13</v>
      </c>
      <c r="C155" s="96" t="s">
        <v>197</v>
      </c>
      <c r="D155" s="96" t="s">
        <v>269</v>
      </c>
      <c r="E155" s="96" t="s">
        <v>178</v>
      </c>
      <c r="F155" s="96" t="s">
        <v>17</v>
      </c>
      <c r="G155" s="96" t="s">
        <v>178</v>
      </c>
      <c r="H155" s="96" t="s">
        <v>86</v>
      </c>
      <c r="I155" s="96" t="s">
        <v>267</v>
      </c>
      <c r="J155" s="12" t="s">
        <v>85</v>
      </c>
      <c r="K155" s="33" t="s">
        <v>16</v>
      </c>
      <c r="L155" s="77">
        <v>0</v>
      </c>
      <c r="M155" s="77">
        <v>15.5</v>
      </c>
      <c r="N155" s="77">
        <v>15.5</v>
      </c>
      <c r="O155" s="77">
        <v>0</v>
      </c>
      <c r="P155" s="77">
        <v>0</v>
      </c>
    </row>
    <row r="156" spans="1:16" s="97" customFormat="1" ht="178.5" customHeight="1">
      <c r="A156" s="12" t="s">
        <v>52</v>
      </c>
      <c r="B156" s="96" t="s">
        <v>13</v>
      </c>
      <c r="C156" s="96" t="s">
        <v>197</v>
      </c>
      <c r="D156" s="96" t="s">
        <v>269</v>
      </c>
      <c r="E156" s="96" t="s">
        <v>178</v>
      </c>
      <c r="F156" s="96" t="s">
        <v>17</v>
      </c>
      <c r="G156" s="96" t="s">
        <v>178</v>
      </c>
      <c r="H156" s="96" t="s">
        <v>51</v>
      </c>
      <c r="I156" s="96" t="s">
        <v>267</v>
      </c>
      <c r="J156" s="12" t="s">
        <v>52</v>
      </c>
      <c r="K156" s="33" t="s">
        <v>16</v>
      </c>
      <c r="L156" s="77">
        <v>0</v>
      </c>
      <c r="M156" s="77">
        <v>2.5</v>
      </c>
      <c r="N156" s="77">
        <v>2.5</v>
      </c>
      <c r="O156" s="77">
        <v>0</v>
      </c>
      <c r="P156" s="77">
        <v>0</v>
      </c>
    </row>
    <row r="157" spans="1:16" s="97" customFormat="1" ht="165" customHeight="1">
      <c r="A157" s="12" t="s">
        <v>100</v>
      </c>
      <c r="B157" s="96" t="s">
        <v>13</v>
      </c>
      <c r="C157" s="96" t="s">
        <v>197</v>
      </c>
      <c r="D157" s="96" t="s">
        <v>269</v>
      </c>
      <c r="E157" s="96" t="s">
        <v>178</v>
      </c>
      <c r="F157" s="96" t="s">
        <v>17</v>
      </c>
      <c r="G157" s="96" t="s">
        <v>178</v>
      </c>
      <c r="H157" s="96" t="s">
        <v>8</v>
      </c>
      <c r="I157" s="96" t="s">
        <v>267</v>
      </c>
      <c r="J157" s="12" t="s">
        <v>100</v>
      </c>
      <c r="K157" s="33" t="s">
        <v>16</v>
      </c>
      <c r="L157" s="77">
        <v>0</v>
      </c>
      <c r="M157" s="77">
        <v>4.9150900000000002</v>
      </c>
      <c r="N157" s="77">
        <v>4.9000000000000004</v>
      </c>
      <c r="O157" s="77">
        <v>0</v>
      </c>
      <c r="P157" s="77">
        <v>0</v>
      </c>
    </row>
    <row r="158" spans="1:16" s="97" customFormat="1" ht="148.5" customHeight="1">
      <c r="A158" s="12" t="s">
        <v>54</v>
      </c>
      <c r="B158" s="96" t="s">
        <v>13</v>
      </c>
      <c r="C158" s="96" t="s">
        <v>197</v>
      </c>
      <c r="D158" s="96" t="s">
        <v>269</v>
      </c>
      <c r="E158" s="96" t="s">
        <v>178</v>
      </c>
      <c r="F158" s="96" t="s">
        <v>17</v>
      </c>
      <c r="G158" s="96" t="s">
        <v>178</v>
      </c>
      <c r="H158" s="96" t="s">
        <v>15</v>
      </c>
      <c r="I158" s="96" t="s">
        <v>267</v>
      </c>
      <c r="J158" s="12" t="s">
        <v>54</v>
      </c>
      <c r="K158" s="33" t="s">
        <v>16</v>
      </c>
      <c r="L158" s="77">
        <v>95</v>
      </c>
      <c r="M158" s="77">
        <v>172.30401000000001</v>
      </c>
      <c r="N158" s="77">
        <v>172.3</v>
      </c>
      <c r="O158" s="77">
        <v>95</v>
      </c>
      <c r="P158" s="77">
        <v>95</v>
      </c>
    </row>
    <row r="159" spans="1:16" s="97" customFormat="1" ht="140.25">
      <c r="A159" s="12" t="s">
        <v>54</v>
      </c>
      <c r="B159" s="96" t="s">
        <v>280</v>
      </c>
      <c r="C159" s="96" t="s">
        <v>197</v>
      </c>
      <c r="D159" s="96" t="s">
        <v>269</v>
      </c>
      <c r="E159" s="96" t="s">
        <v>178</v>
      </c>
      <c r="F159" s="96" t="s">
        <v>17</v>
      </c>
      <c r="G159" s="96" t="s">
        <v>178</v>
      </c>
      <c r="H159" s="96" t="s">
        <v>176</v>
      </c>
      <c r="I159" s="96" t="s">
        <v>267</v>
      </c>
      <c r="J159" s="12" t="s">
        <v>54</v>
      </c>
      <c r="K159" s="33" t="s">
        <v>316</v>
      </c>
      <c r="L159" s="77">
        <v>33</v>
      </c>
      <c r="M159" s="77">
        <v>23.5</v>
      </c>
      <c r="N159" s="77">
        <v>33</v>
      </c>
      <c r="O159" s="77">
        <v>33</v>
      </c>
      <c r="P159" s="77">
        <v>33</v>
      </c>
    </row>
    <row r="160" spans="1:16" ht="197.25" customHeight="1">
      <c r="A160" s="31" t="s">
        <v>421</v>
      </c>
      <c r="B160" s="32"/>
      <c r="C160" s="32">
        <v>1</v>
      </c>
      <c r="D160" s="32" t="s">
        <v>269</v>
      </c>
      <c r="E160" s="32" t="s">
        <v>222</v>
      </c>
      <c r="F160" s="32" t="s">
        <v>175</v>
      </c>
      <c r="G160" s="32" t="s">
        <v>174</v>
      </c>
      <c r="H160" s="32" t="s">
        <v>176</v>
      </c>
      <c r="I160" s="32" t="s">
        <v>267</v>
      </c>
      <c r="J160" s="31" t="s">
        <v>421</v>
      </c>
      <c r="K160" s="47"/>
      <c r="L160" s="82">
        <f>SUM(L161:L170)</f>
        <v>1447</v>
      </c>
      <c r="M160" s="82">
        <f>SUM(M161:M170)</f>
        <v>72.703270000000003</v>
      </c>
      <c r="N160" s="82">
        <f>SUM(N161:N170)</f>
        <v>1447.0026</v>
      </c>
      <c r="O160" s="82">
        <f>SUM(O161:O170)</f>
        <v>1447</v>
      </c>
      <c r="P160" s="82">
        <f>SUM(P161:P170)</f>
        <v>1447</v>
      </c>
    </row>
    <row r="161" spans="1:16" s="7" customFormat="1" ht="108.75" customHeight="1">
      <c r="A161" s="107" t="s">
        <v>39</v>
      </c>
      <c r="B161" s="29" t="s">
        <v>280</v>
      </c>
      <c r="C161" s="29" t="s">
        <v>197</v>
      </c>
      <c r="D161" s="29" t="s">
        <v>269</v>
      </c>
      <c r="E161" s="29" t="s">
        <v>222</v>
      </c>
      <c r="F161" s="29" t="s">
        <v>181</v>
      </c>
      <c r="G161" s="29" t="s">
        <v>214</v>
      </c>
      <c r="H161" s="29" t="s">
        <v>176</v>
      </c>
      <c r="I161" s="29" t="s">
        <v>267</v>
      </c>
      <c r="J161" s="107" t="s">
        <v>39</v>
      </c>
      <c r="K161" s="33" t="s">
        <v>316</v>
      </c>
      <c r="L161" s="78">
        <v>0</v>
      </c>
      <c r="M161" s="78">
        <v>0</v>
      </c>
      <c r="N161" s="78">
        <v>2.5999999999999999E-3</v>
      </c>
      <c r="O161" s="78">
        <v>0</v>
      </c>
      <c r="P161" s="78">
        <v>0</v>
      </c>
    </row>
    <row r="162" spans="1:16" s="7" customFormat="1" ht="105" customHeight="1">
      <c r="A162" s="12" t="s">
        <v>422</v>
      </c>
      <c r="B162" s="29" t="s">
        <v>230</v>
      </c>
      <c r="C162" s="29" t="s">
        <v>197</v>
      </c>
      <c r="D162" s="29" t="s">
        <v>269</v>
      </c>
      <c r="E162" s="29" t="s">
        <v>222</v>
      </c>
      <c r="F162" s="29" t="s">
        <v>411</v>
      </c>
      <c r="G162" s="29" t="s">
        <v>214</v>
      </c>
      <c r="H162" s="29" t="s">
        <v>176</v>
      </c>
      <c r="I162" s="29" t="s">
        <v>267</v>
      </c>
      <c r="J162" s="12" t="s">
        <v>422</v>
      </c>
      <c r="K162" s="73" t="s">
        <v>139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</row>
    <row r="163" spans="1:16" s="7" customFormat="1" ht="89.25">
      <c r="A163" s="12" t="s">
        <v>422</v>
      </c>
      <c r="B163" s="29" t="s">
        <v>231</v>
      </c>
      <c r="C163" s="29" t="s">
        <v>197</v>
      </c>
      <c r="D163" s="29" t="s">
        <v>269</v>
      </c>
      <c r="E163" s="29" t="s">
        <v>222</v>
      </c>
      <c r="F163" s="29" t="s">
        <v>411</v>
      </c>
      <c r="G163" s="29" t="s">
        <v>214</v>
      </c>
      <c r="H163" s="29" t="s">
        <v>176</v>
      </c>
      <c r="I163" s="29" t="s">
        <v>267</v>
      </c>
      <c r="J163" s="12" t="s">
        <v>422</v>
      </c>
      <c r="K163" s="73" t="s">
        <v>136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 s="7" customFormat="1" ht="89.25">
      <c r="A164" s="12" t="s">
        <v>422</v>
      </c>
      <c r="B164" s="29" t="s">
        <v>322</v>
      </c>
      <c r="C164" s="29" t="s">
        <v>197</v>
      </c>
      <c r="D164" s="29" t="s">
        <v>269</v>
      </c>
      <c r="E164" s="29" t="s">
        <v>222</v>
      </c>
      <c r="F164" s="29" t="s">
        <v>411</v>
      </c>
      <c r="G164" s="29" t="s">
        <v>214</v>
      </c>
      <c r="H164" s="29" t="s">
        <v>176</v>
      </c>
      <c r="I164" s="29" t="s">
        <v>267</v>
      </c>
      <c r="J164" s="12" t="s">
        <v>422</v>
      </c>
      <c r="K164" s="73" t="s">
        <v>409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</row>
    <row r="165" spans="1:16" s="7" customFormat="1" ht="174.75" customHeight="1">
      <c r="A165" s="12" t="s">
        <v>258</v>
      </c>
      <c r="B165" s="29" t="s">
        <v>280</v>
      </c>
      <c r="C165" s="29" t="s">
        <v>197</v>
      </c>
      <c r="D165" s="29" t="s">
        <v>269</v>
      </c>
      <c r="E165" s="29" t="s">
        <v>222</v>
      </c>
      <c r="F165" s="29" t="s">
        <v>411</v>
      </c>
      <c r="G165" s="29" t="s">
        <v>214</v>
      </c>
      <c r="H165" s="29" t="s">
        <v>8</v>
      </c>
      <c r="I165" s="29" t="s">
        <v>267</v>
      </c>
      <c r="J165" s="12" t="s">
        <v>258</v>
      </c>
      <c r="K165" s="33" t="s">
        <v>316</v>
      </c>
      <c r="L165" s="78">
        <v>4</v>
      </c>
      <c r="M165" s="78">
        <v>0.79308000000000001</v>
      </c>
      <c r="N165" s="78">
        <v>4</v>
      </c>
      <c r="O165" s="78">
        <v>4</v>
      </c>
      <c r="P165" s="78">
        <v>4</v>
      </c>
    </row>
    <row r="166" spans="1:16" s="7" customFormat="1" ht="178.5">
      <c r="A166" s="12" t="s">
        <v>55</v>
      </c>
      <c r="B166" s="29" t="s">
        <v>280</v>
      </c>
      <c r="C166" s="29" t="s">
        <v>197</v>
      </c>
      <c r="D166" s="29" t="s">
        <v>269</v>
      </c>
      <c r="E166" s="29" t="s">
        <v>222</v>
      </c>
      <c r="F166" s="29" t="s">
        <v>411</v>
      </c>
      <c r="G166" s="29" t="s">
        <v>214</v>
      </c>
      <c r="H166" s="29" t="s">
        <v>20</v>
      </c>
      <c r="I166" s="29" t="s">
        <v>267</v>
      </c>
      <c r="J166" s="12" t="s">
        <v>55</v>
      </c>
      <c r="K166" s="33" t="s">
        <v>316</v>
      </c>
      <c r="L166" s="78">
        <v>558</v>
      </c>
      <c r="M166" s="78">
        <v>66.91019</v>
      </c>
      <c r="N166" s="78">
        <v>558</v>
      </c>
      <c r="O166" s="78">
        <v>558</v>
      </c>
      <c r="P166" s="78">
        <v>558</v>
      </c>
    </row>
    <row r="167" spans="1:16" s="7" customFormat="1" ht="147.75" customHeight="1">
      <c r="A167" s="107" t="s">
        <v>40</v>
      </c>
      <c r="B167" s="29" t="s">
        <v>280</v>
      </c>
      <c r="C167" s="29" t="s">
        <v>197</v>
      </c>
      <c r="D167" s="29" t="s">
        <v>269</v>
      </c>
      <c r="E167" s="29" t="s">
        <v>222</v>
      </c>
      <c r="F167" s="29" t="s">
        <v>411</v>
      </c>
      <c r="G167" s="29" t="s">
        <v>214</v>
      </c>
      <c r="H167" s="29" t="s">
        <v>353</v>
      </c>
      <c r="I167" s="29" t="s">
        <v>267</v>
      </c>
      <c r="J167" s="107" t="s">
        <v>40</v>
      </c>
      <c r="K167" s="33" t="s">
        <v>316</v>
      </c>
      <c r="L167" s="78">
        <v>16</v>
      </c>
      <c r="M167" s="78">
        <v>0</v>
      </c>
      <c r="N167" s="78">
        <v>16</v>
      </c>
      <c r="O167" s="78">
        <v>16</v>
      </c>
      <c r="P167" s="78">
        <v>16</v>
      </c>
    </row>
    <row r="168" spans="1:16" s="7" customFormat="1" ht="184.5" customHeight="1">
      <c r="A168" s="107" t="s">
        <v>53</v>
      </c>
      <c r="B168" s="29" t="s">
        <v>280</v>
      </c>
      <c r="C168" s="29" t="s">
        <v>197</v>
      </c>
      <c r="D168" s="29" t="s">
        <v>269</v>
      </c>
      <c r="E168" s="29" t="s">
        <v>222</v>
      </c>
      <c r="F168" s="29" t="s">
        <v>411</v>
      </c>
      <c r="G168" s="29" t="s">
        <v>214</v>
      </c>
      <c r="H168" s="29" t="s">
        <v>354</v>
      </c>
      <c r="I168" s="29" t="s">
        <v>267</v>
      </c>
      <c r="J168" s="107" t="s">
        <v>53</v>
      </c>
      <c r="K168" s="33" t="s">
        <v>316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</row>
    <row r="169" spans="1:16" s="7" customFormat="1" ht="165.75">
      <c r="A169" s="12" t="s">
        <v>60</v>
      </c>
      <c r="B169" s="29" t="s">
        <v>280</v>
      </c>
      <c r="C169" s="29" t="s">
        <v>197</v>
      </c>
      <c r="D169" s="29" t="s">
        <v>269</v>
      </c>
      <c r="E169" s="29" t="s">
        <v>222</v>
      </c>
      <c r="F169" s="29" t="s">
        <v>411</v>
      </c>
      <c r="G169" s="29" t="s">
        <v>214</v>
      </c>
      <c r="H169" s="29" t="s">
        <v>398</v>
      </c>
      <c r="I169" s="29" t="s">
        <v>267</v>
      </c>
      <c r="J169" s="12" t="s">
        <v>60</v>
      </c>
      <c r="K169" s="33" t="s">
        <v>316</v>
      </c>
      <c r="L169" s="78">
        <v>813</v>
      </c>
      <c r="M169" s="78">
        <v>5</v>
      </c>
      <c r="N169" s="78">
        <v>813</v>
      </c>
      <c r="O169" s="78">
        <v>813</v>
      </c>
      <c r="P169" s="78">
        <v>813</v>
      </c>
    </row>
    <row r="170" spans="1:16" s="7" customFormat="1" ht="89.25">
      <c r="A170" s="12" t="s">
        <v>422</v>
      </c>
      <c r="B170" s="29" t="s">
        <v>280</v>
      </c>
      <c r="C170" s="29" t="s">
        <v>197</v>
      </c>
      <c r="D170" s="29" t="s">
        <v>269</v>
      </c>
      <c r="E170" s="29" t="s">
        <v>222</v>
      </c>
      <c r="F170" s="29" t="s">
        <v>411</v>
      </c>
      <c r="G170" s="29" t="s">
        <v>214</v>
      </c>
      <c r="H170" s="29" t="s">
        <v>397</v>
      </c>
      <c r="I170" s="29" t="s">
        <v>267</v>
      </c>
      <c r="J170" s="12" t="s">
        <v>422</v>
      </c>
      <c r="K170" s="33" t="s">
        <v>316</v>
      </c>
      <c r="L170" s="78">
        <v>56</v>
      </c>
      <c r="M170" s="78">
        <v>0</v>
      </c>
      <c r="N170" s="78">
        <v>56</v>
      </c>
      <c r="O170" s="78">
        <v>56</v>
      </c>
      <c r="P170" s="78">
        <v>56</v>
      </c>
    </row>
    <row r="171" spans="1:16" ht="25.5">
      <c r="A171" s="31" t="s">
        <v>0</v>
      </c>
      <c r="B171" s="32"/>
      <c r="C171" s="32">
        <v>1</v>
      </c>
      <c r="D171" s="32" t="s">
        <v>269</v>
      </c>
      <c r="E171" s="32" t="s">
        <v>387</v>
      </c>
      <c r="F171" s="32" t="s">
        <v>175</v>
      </c>
      <c r="G171" s="32" t="s">
        <v>174</v>
      </c>
      <c r="H171" s="32" t="s">
        <v>176</v>
      </c>
      <c r="I171" s="32" t="s">
        <v>267</v>
      </c>
      <c r="J171" s="31" t="s">
        <v>0</v>
      </c>
      <c r="K171" s="47"/>
      <c r="L171" s="82">
        <f>SUM(L173:L185)</f>
        <v>1850</v>
      </c>
      <c r="M171" s="82">
        <f>SUM(M172:M185)</f>
        <v>875.19843000000003</v>
      </c>
      <c r="N171" s="82">
        <f>SUM(N173:N185)</f>
        <v>1850</v>
      </c>
      <c r="O171" s="82">
        <f>SUM(O173:O185)</f>
        <v>2146</v>
      </c>
      <c r="P171" s="82">
        <f>SUM(P173:P185)</f>
        <v>2351.7999999999997</v>
      </c>
    </row>
    <row r="172" spans="1:16" s="7" customFormat="1" ht="63.75">
      <c r="A172" s="12" t="s">
        <v>288</v>
      </c>
      <c r="B172" s="29" t="s">
        <v>231</v>
      </c>
      <c r="C172" s="29">
        <v>1</v>
      </c>
      <c r="D172" s="29" t="s">
        <v>269</v>
      </c>
      <c r="E172" s="29" t="s">
        <v>387</v>
      </c>
      <c r="F172" s="29" t="s">
        <v>287</v>
      </c>
      <c r="G172" s="29" t="s">
        <v>214</v>
      </c>
      <c r="H172" s="29" t="s">
        <v>176</v>
      </c>
      <c r="I172" s="29" t="s">
        <v>267</v>
      </c>
      <c r="J172" s="12" t="s">
        <v>288</v>
      </c>
      <c r="K172" s="33" t="s">
        <v>324</v>
      </c>
      <c r="L172" s="78">
        <v>0</v>
      </c>
      <c r="M172" s="78">
        <v>400</v>
      </c>
      <c r="N172" s="78">
        <v>400</v>
      </c>
      <c r="O172" s="78">
        <v>0</v>
      </c>
      <c r="P172" s="78">
        <v>0</v>
      </c>
    </row>
    <row r="173" spans="1:16" s="7" customFormat="1" ht="114.75">
      <c r="A173" s="12" t="s">
        <v>56</v>
      </c>
      <c r="B173" s="29" t="s">
        <v>230</v>
      </c>
      <c r="C173" s="29">
        <v>1</v>
      </c>
      <c r="D173" s="29" t="s">
        <v>269</v>
      </c>
      <c r="E173" s="29" t="s">
        <v>387</v>
      </c>
      <c r="F173" s="29" t="s">
        <v>18</v>
      </c>
      <c r="G173" s="29" t="s">
        <v>214</v>
      </c>
      <c r="H173" s="29" t="s">
        <v>176</v>
      </c>
      <c r="I173" s="29" t="s">
        <v>267</v>
      </c>
      <c r="J173" s="12" t="s">
        <v>56</v>
      </c>
      <c r="K173" s="73" t="s">
        <v>139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</row>
    <row r="174" spans="1:16" s="7" customFormat="1" ht="114.75">
      <c r="A174" s="12" t="s">
        <v>56</v>
      </c>
      <c r="B174" s="29" t="s">
        <v>6</v>
      </c>
      <c r="C174" s="29">
        <v>1</v>
      </c>
      <c r="D174" s="29" t="s">
        <v>269</v>
      </c>
      <c r="E174" s="29" t="s">
        <v>387</v>
      </c>
      <c r="F174" s="29" t="s">
        <v>18</v>
      </c>
      <c r="G174" s="29" t="s">
        <v>214</v>
      </c>
      <c r="H174" s="29" t="s">
        <v>176</v>
      </c>
      <c r="I174" s="29" t="s">
        <v>267</v>
      </c>
      <c r="J174" s="12" t="s">
        <v>56</v>
      </c>
      <c r="K174" s="33" t="s">
        <v>355</v>
      </c>
      <c r="L174" s="78">
        <v>404.57</v>
      </c>
      <c r="M174" s="78">
        <v>3.0097999999999998</v>
      </c>
      <c r="N174" s="78">
        <v>404.57</v>
      </c>
      <c r="O174" s="78">
        <v>404.8</v>
      </c>
      <c r="P174" s="78">
        <v>404.83</v>
      </c>
    </row>
    <row r="175" spans="1:16" s="7" customFormat="1" ht="204">
      <c r="A175" s="12" t="s">
        <v>57</v>
      </c>
      <c r="B175" s="29" t="s">
        <v>246</v>
      </c>
      <c r="C175" s="29">
        <v>1</v>
      </c>
      <c r="D175" s="29" t="s">
        <v>269</v>
      </c>
      <c r="E175" s="29" t="s">
        <v>387</v>
      </c>
      <c r="F175" s="29" t="s">
        <v>408</v>
      </c>
      <c r="G175" s="29" t="s">
        <v>178</v>
      </c>
      <c r="H175" s="29" t="s">
        <v>1</v>
      </c>
      <c r="I175" s="29" t="s">
        <v>267</v>
      </c>
      <c r="J175" s="12" t="s">
        <v>57</v>
      </c>
      <c r="K175" s="11" t="s">
        <v>320</v>
      </c>
      <c r="L175" s="78">
        <v>50</v>
      </c>
      <c r="M175" s="78">
        <v>0</v>
      </c>
      <c r="N175" s="78">
        <v>50</v>
      </c>
      <c r="O175" s="78">
        <v>50</v>
      </c>
      <c r="P175" s="78">
        <v>50</v>
      </c>
    </row>
    <row r="176" spans="1:16" s="7" customFormat="1" ht="204">
      <c r="A176" s="12" t="s">
        <v>57</v>
      </c>
      <c r="B176" s="29" t="s">
        <v>27</v>
      </c>
      <c r="C176" s="29">
        <v>1</v>
      </c>
      <c r="D176" s="29" t="s">
        <v>269</v>
      </c>
      <c r="E176" s="29" t="s">
        <v>387</v>
      </c>
      <c r="F176" s="29" t="s">
        <v>408</v>
      </c>
      <c r="G176" s="29" t="s">
        <v>178</v>
      </c>
      <c r="H176" s="29" t="s">
        <v>1</v>
      </c>
      <c r="I176" s="29" t="s">
        <v>267</v>
      </c>
      <c r="J176" s="12" t="s">
        <v>57</v>
      </c>
      <c r="K176" s="11" t="s">
        <v>28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7" s="7" customFormat="1" ht="204">
      <c r="A177" s="12" t="s">
        <v>57</v>
      </c>
      <c r="B177" s="29" t="s">
        <v>9</v>
      </c>
      <c r="C177" s="29">
        <v>1</v>
      </c>
      <c r="D177" s="29" t="s">
        <v>269</v>
      </c>
      <c r="E177" s="29" t="s">
        <v>387</v>
      </c>
      <c r="F177" s="29" t="s">
        <v>408</v>
      </c>
      <c r="G177" s="29" t="s">
        <v>178</v>
      </c>
      <c r="H177" s="29" t="s">
        <v>1</v>
      </c>
      <c r="I177" s="29" t="s">
        <v>267</v>
      </c>
      <c r="J177" s="12" t="s">
        <v>57</v>
      </c>
      <c r="K177" s="11" t="s">
        <v>10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</row>
    <row r="178" spans="1:17" ht="198" customHeight="1">
      <c r="A178" s="12" t="s">
        <v>57</v>
      </c>
      <c r="B178" s="29" t="s">
        <v>199</v>
      </c>
      <c r="C178" s="29">
        <v>1</v>
      </c>
      <c r="D178" s="29" t="s">
        <v>269</v>
      </c>
      <c r="E178" s="29" t="s">
        <v>387</v>
      </c>
      <c r="F178" s="29" t="s">
        <v>408</v>
      </c>
      <c r="G178" s="29" t="s">
        <v>178</v>
      </c>
      <c r="H178" s="29" t="s">
        <v>1</v>
      </c>
      <c r="I178" s="29" t="s">
        <v>267</v>
      </c>
      <c r="J178" s="12" t="s">
        <v>57</v>
      </c>
      <c r="K178" s="11" t="s">
        <v>314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</row>
    <row r="179" spans="1:17" ht="204">
      <c r="A179" s="12" t="s">
        <v>59</v>
      </c>
      <c r="B179" s="29" t="s">
        <v>271</v>
      </c>
      <c r="C179" s="29">
        <v>1</v>
      </c>
      <c r="D179" s="29" t="s">
        <v>269</v>
      </c>
      <c r="E179" s="29" t="s">
        <v>387</v>
      </c>
      <c r="F179" s="29" t="s">
        <v>408</v>
      </c>
      <c r="G179" s="29" t="s">
        <v>178</v>
      </c>
      <c r="H179" s="29" t="s">
        <v>1</v>
      </c>
      <c r="I179" s="29" t="s">
        <v>267</v>
      </c>
      <c r="J179" s="12" t="s">
        <v>59</v>
      </c>
      <c r="K179" s="11" t="s">
        <v>2</v>
      </c>
      <c r="L179" s="78">
        <v>1350.63</v>
      </c>
      <c r="M179" s="78">
        <v>456.07145000000003</v>
      </c>
      <c r="N179" s="78">
        <v>1350.63</v>
      </c>
      <c r="O179" s="78">
        <v>1650.5</v>
      </c>
      <c r="P179" s="78">
        <v>1856.27</v>
      </c>
    </row>
    <row r="180" spans="1:17" ht="204">
      <c r="A180" s="12" t="s">
        <v>59</v>
      </c>
      <c r="B180" s="29" t="s">
        <v>11</v>
      </c>
      <c r="C180" s="29">
        <v>1</v>
      </c>
      <c r="D180" s="29" t="s">
        <v>269</v>
      </c>
      <c r="E180" s="29" t="s">
        <v>387</v>
      </c>
      <c r="F180" s="29" t="s">
        <v>408</v>
      </c>
      <c r="G180" s="29" t="s">
        <v>178</v>
      </c>
      <c r="H180" s="29" t="s">
        <v>1</v>
      </c>
      <c r="I180" s="29" t="s">
        <v>267</v>
      </c>
      <c r="J180" s="12" t="s">
        <v>59</v>
      </c>
      <c r="K180" s="11" t="s">
        <v>12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7" ht="204">
      <c r="A181" s="12" t="s">
        <v>59</v>
      </c>
      <c r="B181" s="29" t="s">
        <v>327</v>
      </c>
      <c r="C181" s="29">
        <v>1</v>
      </c>
      <c r="D181" s="29" t="s">
        <v>269</v>
      </c>
      <c r="E181" s="29" t="s">
        <v>387</v>
      </c>
      <c r="F181" s="29" t="s">
        <v>408</v>
      </c>
      <c r="G181" s="29" t="s">
        <v>178</v>
      </c>
      <c r="H181" s="29" t="s">
        <v>1</v>
      </c>
      <c r="I181" s="29" t="s">
        <v>267</v>
      </c>
      <c r="J181" s="12" t="s">
        <v>59</v>
      </c>
      <c r="K181" s="11" t="s">
        <v>328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</row>
    <row r="182" spans="1:17" ht="204">
      <c r="A182" s="12" t="s">
        <v>59</v>
      </c>
      <c r="B182" s="29" t="s">
        <v>297</v>
      </c>
      <c r="C182" s="29">
        <v>1</v>
      </c>
      <c r="D182" s="29" t="s">
        <v>269</v>
      </c>
      <c r="E182" s="29" t="s">
        <v>387</v>
      </c>
      <c r="F182" s="29" t="s">
        <v>408</v>
      </c>
      <c r="G182" s="29" t="s">
        <v>178</v>
      </c>
      <c r="H182" s="29" t="s">
        <v>1</v>
      </c>
      <c r="I182" s="29" t="s">
        <v>267</v>
      </c>
      <c r="J182" s="12" t="s">
        <v>59</v>
      </c>
      <c r="K182" s="33" t="s">
        <v>373</v>
      </c>
      <c r="L182" s="78">
        <v>4.0999999999999996</v>
      </c>
      <c r="M182" s="78">
        <v>0</v>
      </c>
      <c r="N182" s="78">
        <v>4.0999999999999996</v>
      </c>
      <c r="O182" s="78">
        <v>0</v>
      </c>
      <c r="P182" s="78">
        <v>0</v>
      </c>
    </row>
    <row r="183" spans="1:17" ht="204">
      <c r="A183" s="12" t="s">
        <v>59</v>
      </c>
      <c r="B183" s="29" t="s">
        <v>255</v>
      </c>
      <c r="C183" s="29">
        <v>1</v>
      </c>
      <c r="D183" s="29" t="s">
        <v>269</v>
      </c>
      <c r="E183" s="29" t="s">
        <v>387</v>
      </c>
      <c r="F183" s="29" t="s">
        <v>408</v>
      </c>
      <c r="G183" s="29" t="s">
        <v>178</v>
      </c>
      <c r="H183" s="29" t="s">
        <v>1</v>
      </c>
      <c r="I183" s="29" t="s">
        <v>267</v>
      </c>
      <c r="J183" s="12" t="s">
        <v>59</v>
      </c>
      <c r="K183" s="33" t="s">
        <v>256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</row>
    <row r="184" spans="1:17" ht="204">
      <c r="A184" s="12" t="s">
        <v>59</v>
      </c>
      <c r="B184" s="29" t="s">
        <v>322</v>
      </c>
      <c r="C184" s="29">
        <v>1</v>
      </c>
      <c r="D184" s="29" t="s">
        <v>269</v>
      </c>
      <c r="E184" s="29" t="s">
        <v>387</v>
      </c>
      <c r="F184" s="29" t="s">
        <v>408</v>
      </c>
      <c r="G184" s="29" t="s">
        <v>178</v>
      </c>
      <c r="H184" s="29" t="s">
        <v>1</v>
      </c>
      <c r="I184" s="29" t="s">
        <v>267</v>
      </c>
      <c r="J184" s="12" t="s">
        <v>59</v>
      </c>
      <c r="K184" s="73" t="s">
        <v>409</v>
      </c>
      <c r="L184" s="78">
        <v>40.700000000000003</v>
      </c>
      <c r="M184" s="78">
        <v>19.134530000000002</v>
      </c>
      <c r="N184" s="78">
        <v>40.700000000000003</v>
      </c>
      <c r="O184" s="78">
        <v>40.700000000000003</v>
      </c>
      <c r="P184" s="78">
        <v>40.700000000000003</v>
      </c>
    </row>
    <row r="185" spans="1:17" ht="114.75">
      <c r="A185" s="12" t="s">
        <v>58</v>
      </c>
      <c r="B185" s="29" t="s">
        <v>199</v>
      </c>
      <c r="C185" s="29">
        <v>1</v>
      </c>
      <c r="D185" s="29" t="s">
        <v>269</v>
      </c>
      <c r="E185" s="29" t="s">
        <v>387</v>
      </c>
      <c r="F185" s="29" t="s">
        <v>3</v>
      </c>
      <c r="G185" s="29" t="s">
        <v>178</v>
      </c>
      <c r="H185" s="29" t="s">
        <v>176</v>
      </c>
      <c r="I185" s="29" t="s">
        <v>267</v>
      </c>
      <c r="J185" s="12" t="s">
        <v>58</v>
      </c>
      <c r="K185" s="11" t="s">
        <v>314</v>
      </c>
      <c r="L185" s="78">
        <v>0</v>
      </c>
      <c r="M185" s="78">
        <v>-3.01735</v>
      </c>
      <c r="N185" s="78">
        <v>0</v>
      </c>
      <c r="O185" s="78">
        <v>0</v>
      </c>
      <c r="P185" s="78">
        <v>0</v>
      </c>
    </row>
    <row r="186" spans="1:17" ht="25.5">
      <c r="A186" s="31" t="s">
        <v>25</v>
      </c>
      <c r="B186" s="32"/>
      <c r="C186" s="32">
        <v>1</v>
      </c>
      <c r="D186" s="32" t="s">
        <v>269</v>
      </c>
      <c r="E186" s="32" t="s">
        <v>238</v>
      </c>
      <c r="F186" s="32" t="s">
        <v>175</v>
      </c>
      <c r="G186" s="32" t="s">
        <v>178</v>
      </c>
      <c r="H186" s="32" t="s">
        <v>176</v>
      </c>
      <c r="I186" s="32" t="s">
        <v>267</v>
      </c>
      <c r="J186" s="31" t="s">
        <v>25</v>
      </c>
      <c r="K186" s="47"/>
      <c r="L186" s="82">
        <f>SUM(L187:L188)</f>
        <v>100</v>
      </c>
      <c r="M186" s="82">
        <f>SUM(M187:M188)</f>
        <v>0</v>
      </c>
      <c r="N186" s="82">
        <f>SUM(N187:N188)</f>
        <v>100</v>
      </c>
      <c r="O186" s="82">
        <f>SUM(O187:O188)</f>
        <v>100</v>
      </c>
      <c r="P186" s="82">
        <f>SUM(P187:P188)</f>
        <v>100</v>
      </c>
    </row>
    <row r="187" spans="1:17" ht="150" customHeight="1" thickBot="1">
      <c r="A187" s="106" t="s">
        <v>26</v>
      </c>
      <c r="B187" s="29" t="s">
        <v>246</v>
      </c>
      <c r="C187" s="29">
        <v>1</v>
      </c>
      <c r="D187" s="29" t="s">
        <v>269</v>
      </c>
      <c r="E187" s="29" t="s">
        <v>238</v>
      </c>
      <c r="F187" s="29" t="s">
        <v>219</v>
      </c>
      <c r="G187" s="29" t="s">
        <v>178</v>
      </c>
      <c r="H187" s="29" t="s">
        <v>176</v>
      </c>
      <c r="I187" s="29" t="s">
        <v>267</v>
      </c>
      <c r="J187" s="106" t="s">
        <v>26</v>
      </c>
      <c r="K187" s="11" t="s">
        <v>320</v>
      </c>
      <c r="L187" s="78">
        <v>0</v>
      </c>
      <c r="M187" s="78">
        <v>0</v>
      </c>
      <c r="N187" s="78">
        <v>0</v>
      </c>
      <c r="O187" s="78">
        <v>100</v>
      </c>
      <c r="P187" s="78">
        <v>100</v>
      </c>
      <c r="Q187" s="7"/>
    </row>
    <row r="188" spans="1:17" ht="153" customHeight="1" thickBot="1">
      <c r="A188" s="106" t="s">
        <v>26</v>
      </c>
      <c r="B188" s="29" t="s">
        <v>351</v>
      </c>
      <c r="C188" s="29">
        <v>1</v>
      </c>
      <c r="D188" s="29" t="s">
        <v>269</v>
      </c>
      <c r="E188" s="29" t="s">
        <v>238</v>
      </c>
      <c r="F188" s="29" t="s">
        <v>219</v>
      </c>
      <c r="G188" s="29" t="s">
        <v>178</v>
      </c>
      <c r="H188" s="29" t="s">
        <v>176</v>
      </c>
      <c r="I188" s="29" t="s">
        <v>267</v>
      </c>
      <c r="J188" s="106" t="s">
        <v>26</v>
      </c>
      <c r="K188" s="11" t="s">
        <v>352</v>
      </c>
      <c r="L188" s="78">
        <v>100</v>
      </c>
      <c r="M188" s="78">
        <v>0</v>
      </c>
      <c r="N188" s="78">
        <v>100</v>
      </c>
      <c r="O188" s="78">
        <v>0</v>
      </c>
      <c r="P188" s="78">
        <v>0</v>
      </c>
    </row>
    <row r="189" spans="1:17" s="5" customFormat="1" ht="14.25">
      <c r="A189" s="14" t="s">
        <v>298</v>
      </c>
      <c r="B189" s="63"/>
      <c r="C189" s="63" t="s">
        <v>197</v>
      </c>
      <c r="D189" s="63" t="s">
        <v>299</v>
      </c>
      <c r="E189" s="63" t="s">
        <v>174</v>
      </c>
      <c r="F189" s="63" t="s">
        <v>175</v>
      </c>
      <c r="G189" s="63" t="s">
        <v>174</v>
      </c>
      <c r="H189" s="63" t="s">
        <v>176</v>
      </c>
      <c r="I189" s="63" t="s">
        <v>175</v>
      </c>
      <c r="J189" s="60" t="s">
        <v>301</v>
      </c>
      <c r="K189" s="58"/>
      <c r="L189" s="76">
        <f>L190+L193</f>
        <v>121</v>
      </c>
      <c r="M189" s="76">
        <f>M190+M193</f>
        <v>2.31332</v>
      </c>
      <c r="N189" s="76">
        <f>N190+N193</f>
        <v>2.2999999999999998</v>
      </c>
      <c r="O189" s="76">
        <f>O190+O193</f>
        <v>420</v>
      </c>
      <c r="P189" s="76">
        <f>P190+P193</f>
        <v>420</v>
      </c>
    </row>
    <row r="190" spans="1:17" s="95" customFormat="1" ht="14.25">
      <c r="A190" s="92" t="s">
        <v>4</v>
      </c>
      <c r="B190" s="93"/>
      <c r="C190" s="93" t="s">
        <v>197</v>
      </c>
      <c r="D190" s="93" t="s">
        <v>299</v>
      </c>
      <c r="E190" s="93" t="s">
        <v>178</v>
      </c>
      <c r="F190" s="93" t="s">
        <v>175</v>
      </c>
      <c r="G190" s="93" t="s">
        <v>174</v>
      </c>
      <c r="H190" s="93" t="s">
        <v>176</v>
      </c>
      <c r="I190" s="93" t="s">
        <v>300</v>
      </c>
      <c r="J190" s="92" t="s">
        <v>4</v>
      </c>
      <c r="K190" s="98"/>
      <c r="L190" s="94">
        <f>L192</f>
        <v>0</v>
      </c>
      <c r="M190" s="94">
        <f>M191+M192</f>
        <v>2.31332</v>
      </c>
      <c r="N190" s="94">
        <f>N192</f>
        <v>2.2999999999999998</v>
      </c>
      <c r="O190" s="94">
        <f>O192</f>
        <v>0</v>
      </c>
      <c r="P190" s="94">
        <f>P192</f>
        <v>0</v>
      </c>
    </row>
    <row r="191" spans="1:17" s="6" customFormat="1" ht="38.25">
      <c r="A191" s="21" t="s">
        <v>5</v>
      </c>
      <c r="B191" s="96" t="s">
        <v>284</v>
      </c>
      <c r="C191" s="96" t="s">
        <v>197</v>
      </c>
      <c r="D191" s="96" t="s">
        <v>299</v>
      </c>
      <c r="E191" s="96" t="s">
        <v>178</v>
      </c>
      <c r="F191" s="96" t="s">
        <v>219</v>
      </c>
      <c r="G191" s="96" t="s">
        <v>214</v>
      </c>
      <c r="H191" s="96" t="s">
        <v>176</v>
      </c>
      <c r="I191" s="96" t="s">
        <v>300</v>
      </c>
      <c r="J191" s="21" t="s">
        <v>5</v>
      </c>
      <c r="K191" s="73" t="s">
        <v>276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</row>
    <row r="192" spans="1:17" s="6" customFormat="1" ht="93.75" customHeight="1">
      <c r="A192" s="21" t="s">
        <v>5</v>
      </c>
      <c r="B192" s="96" t="s">
        <v>280</v>
      </c>
      <c r="C192" s="96" t="s">
        <v>197</v>
      </c>
      <c r="D192" s="96" t="s">
        <v>299</v>
      </c>
      <c r="E192" s="96" t="s">
        <v>178</v>
      </c>
      <c r="F192" s="96" t="s">
        <v>219</v>
      </c>
      <c r="G192" s="96" t="s">
        <v>214</v>
      </c>
      <c r="H192" s="96" t="s">
        <v>176</v>
      </c>
      <c r="I192" s="96" t="s">
        <v>300</v>
      </c>
      <c r="J192" s="21" t="s">
        <v>5</v>
      </c>
      <c r="K192" s="108" t="s">
        <v>316</v>
      </c>
      <c r="L192" s="77">
        <v>0</v>
      </c>
      <c r="M192" s="77">
        <v>2.31332</v>
      </c>
      <c r="N192" s="77">
        <v>2.2999999999999998</v>
      </c>
      <c r="O192" s="77">
        <v>0</v>
      </c>
      <c r="P192" s="77">
        <v>0</v>
      </c>
    </row>
    <row r="193" spans="1:16" ht="14.25">
      <c r="A193" s="12" t="s">
        <v>301</v>
      </c>
      <c r="B193" s="29"/>
      <c r="C193" s="29" t="s">
        <v>197</v>
      </c>
      <c r="D193" s="29" t="s">
        <v>299</v>
      </c>
      <c r="E193" s="29" t="s">
        <v>214</v>
      </c>
      <c r="F193" s="29" t="s">
        <v>175</v>
      </c>
      <c r="G193" s="29" t="s">
        <v>174</v>
      </c>
      <c r="H193" s="29" t="s">
        <v>176</v>
      </c>
      <c r="I193" s="29" t="s">
        <v>300</v>
      </c>
      <c r="J193" s="12" t="s">
        <v>301</v>
      </c>
      <c r="K193" s="25"/>
      <c r="L193" s="78">
        <f>L194+L195+L196+L197</f>
        <v>121</v>
      </c>
      <c r="M193" s="78">
        <f>M194+M195+M196+M197</f>
        <v>0</v>
      </c>
      <c r="N193" s="78">
        <f>N194+N195+N196+N197</f>
        <v>0</v>
      </c>
      <c r="O193" s="78">
        <f>O194+O195+O196+O197</f>
        <v>420</v>
      </c>
      <c r="P193" s="78">
        <f>P194+P195+P196+P197</f>
        <v>420</v>
      </c>
    </row>
    <row r="194" spans="1:16" ht="51">
      <c r="A194" s="11" t="str">
        <f>IF(D194="00",J194,IF(E194="00",J194,IF(F194="000",IF(G194="00",J194,J194),A193)))</f>
        <v>Прочие неналоговые доходы</v>
      </c>
      <c r="B194" s="29" t="s">
        <v>230</v>
      </c>
      <c r="C194" s="29" t="s">
        <v>197</v>
      </c>
      <c r="D194" s="29" t="s">
        <v>299</v>
      </c>
      <c r="E194" s="29" t="s">
        <v>214</v>
      </c>
      <c r="F194" s="29" t="s">
        <v>219</v>
      </c>
      <c r="G194" s="29" t="s">
        <v>214</v>
      </c>
      <c r="H194" s="29" t="s">
        <v>399</v>
      </c>
      <c r="I194" s="29" t="s">
        <v>300</v>
      </c>
      <c r="J194" s="12" t="s">
        <v>235</v>
      </c>
      <c r="K194" s="33" t="s">
        <v>321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</row>
    <row r="195" spans="1:16" ht="89.25">
      <c r="A195" s="11" t="str">
        <f>IF(D195="00",J195,IF(E195="00",J195,IF(F195="000",IF(G195="00",J195,J195),A194)))</f>
        <v>Прочие неналоговые доходы</v>
      </c>
      <c r="B195" s="29" t="s">
        <v>280</v>
      </c>
      <c r="C195" s="29" t="s">
        <v>197</v>
      </c>
      <c r="D195" s="29" t="s">
        <v>299</v>
      </c>
      <c r="E195" s="29" t="s">
        <v>214</v>
      </c>
      <c r="F195" s="29" t="s">
        <v>219</v>
      </c>
      <c r="G195" s="29" t="s">
        <v>214</v>
      </c>
      <c r="H195" s="29" t="s">
        <v>399</v>
      </c>
      <c r="I195" s="29" t="s">
        <v>300</v>
      </c>
      <c r="J195" s="12" t="s">
        <v>235</v>
      </c>
      <c r="K195" s="33" t="s">
        <v>316</v>
      </c>
      <c r="L195" s="78">
        <v>0</v>
      </c>
      <c r="M195" s="78">
        <v>0</v>
      </c>
      <c r="N195" s="78">
        <v>0</v>
      </c>
      <c r="O195" s="78">
        <v>299</v>
      </c>
      <c r="P195" s="78">
        <v>299</v>
      </c>
    </row>
    <row r="196" spans="1:16" ht="47.25" customHeight="1">
      <c r="A196" s="11" t="str">
        <f>IF(D196="00",J196,IF(E196="00",J196,IF(F196="000",IF(G196="00",J196,J196),A195)))</f>
        <v>Прочие неналоговые доходы</v>
      </c>
      <c r="B196" s="29" t="s">
        <v>6</v>
      </c>
      <c r="C196" s="29" t="s">
        <v>197</v>
      </c>
      <c r="D196" s="29" t="s">
        <v>299</v>
      </c>
      <c r="E196" s="29" t="s">
        <v>214</v>
      </c>
      <c r="F196" s="29" t="s">
        <v>219</v>
      </c>
      <c r="G196" s="29" t="s">
        <v>214</v>
      </c>
      <c r="H196" s="29" t="s">
        <v>399</v>
      </c>
      <c r="I196" s="29" t="s">
        <v>300</v>
      </c>
      <c r="J196" s="12" t="s">
        <v>235</v>
      </c>
      <c r="K196" s="73" t="s">
        <v>414</v>
      </c>
      <c r="L196" s="78">
        <v>121</v>
      </c>
      <c r="M196" s="78">
        <v>0</v>
      </c>
      <c r="N196" s="78">
        <v>0</v>
      </c>
      <c r="O196" s="78">
        <v>0</v>
      </c>
      <c r="P196" s="78">
        <v>0</v>
      </c>
    </row>
    <row r="197" spans="1:16" ht="51">
      <c r="A197" s="11" t="str">
        <f>IF(D197="00",J197,IF(E197="00",J197,IF(F197="000",IF(G197="00",J197,J197),A195)))</f>
        <v>Прочие неналоговые доходы</v>
      </c>
      <c r="B197" s="29" t="s">
        <v>231</v>
      </c>
      <c r="C197" s="29" t="s">
        <v>197</v>
      </c>
      <c r="D197" s="29" t="s">
        <v>299</v>
      </c>
      <c r="E197" s="29" t="s">
        <v>214</v>
      </c>
      <c r="F197" s="29" t="s">
        <v>219</v>
      </c>
      <c r="G197" s="29" t="s">
        <v>214</v>
      </c>
      <c r="H197" s="29" t="s">
        <v>399</v>
      </c>
      <c r="I197" s="29" t="s">
        <v>300</v>
      </c>
      <c r="J197" s="12" t="s">
        <v>235</v>
      </c>
      <c r="K197" s="33" t="s">
        <v>325</v>
      </c>
      <c r="L197" s="78">
        <v>0</v>
      </c>
      <c r="M197" s="78">
        <v>0</v>
      </c>
      <c r="N197" s="78">
        <v>0</v>
      </c>
      <c r="O197" s="78">
        <v>121</v>
      </c>
      <c r="P197" s="78">
        <v>121</v>
      </c>
    </row>
    <row r="198" spans="1:16" s="8" customFormat="1" ht="27" customHeight="1">
      <c r="A198" s="34" t="s">
        <v>302</v>
      </c>
      <c r="B198" s="35"/>
      <c r="C198" s="36">
        <v>2</v>
      </c>
      <c r="D198" s="35" t="s">
        <v>174</v>
      </c>
      <c r="E198" s="35" t="s">
        <v>174</v>
      </c>
      <c r="F198" s="35" t="s">
        <v>175</v>
      </c>
      <c r="G198" s="35" t="s">
        <v>174</v>
      </c>
      <c r="H198" s="35" t="s">
        <v>176</v>
      </c>
      <c r="I198" s="35" t="s">
        <v>175</v>
      </c>
      <c r="J198" s="34" t="s">
        <v>302</v>
      </c>
      <c r="K198" s="36"/>
      <c r="L198" s="83">
        <f>SUM(L199+L236+L239+L241)</f>
        <v>1504375.1999999997</v>
      </c>
      <c r="M198" s="83">
        <f>SUM(M199+M236+M239+M241)</f>
        <v>578136.03659999999</v>
      </c>
      <c r="N198" s="83">
        <f>SUM(N199+N236+N239+N241)</f>
        <v>1508643.78082</v>
      </c>
      <c r="O198" s="83">
        <f>SUM(O199+O236+O239+O241)</f>
        <v>1326369</v>
      </c>
      <c r="P198" s="83">
        <f>SUM(P199+P238)</f>
        <v>1245306.2</v>
      </c>
    </row>
    <row r="199" spans="1:16" s="9" customFormat="1" ht="72" customHeight="1">
      <c r="A199" s="34" t="s">
        <v>303</v>
      </c>
      <c r="B199" s="35"/>
      <c r="C199" s="36">
        <v>2</v>
      </c>
      <c r="D199" s="35" t="s">
        <v>184</v>
      </c>
      <c r="E199" s="35" t="s">
        <v>174</v>
      </c>
      <c r="F199" s="35" t="s">
        <v>175</v>
      </c>
      <c r="G199" s="35" t="s">
        <v>174</v>
      </c>
      <c r="H199" s="35" t="s">
        <v>176</v>
      </c>
      <c r="I199" s="35" t="s">
        <v>175</v>
      </c>
      <c r="J199" s="34" t="s">
        <v>303</v>
      </c>
      <c r="K199" s="36"/>
      <c r="L199" s="83">
        <f>L200+L204+L217+L230</f>
        <v>1507255.7999999998</v>
      </c>
      <c r="M199" s="83">
        <f>M200+M204+M217+M230</f>
        <v>580761.19189999998</v>
      </c>
      <c r="N199" s="83">
        <f>N200+N204+N217+N230</f>
        <v>1511269</v>
      </c>
      <c r="O199" s="83">
        <f>O200+O204+O217+O230</f>
        <v>1326369</v>
      </c>
      <c r="P199" s="83">
        <f>P200+P204+P217+P230</f>
        <v>1245306.2</v>
      </c>
    </row>
    <row r="200" spans="1:16" s="9" customFormat="1" ht="25.5">
      <c r="A200" s="34"/>
      <c r="B200" s="35"/>
      <c r="C200" s="54">
        <v>2</v>
      </c>
      <c r="D200" s="55" t="s">
        <v>184</v>
      </c>
      <c r="E200" s="55" t="s">
        <v>387</v>
      </c>
      <c r="F200" s="55" t="s">
        <v>175</v>
      </c>
      <c r="G200" s="55" t="s">
        <v>174</v>
      </c>
      <c r="H200" s="55" t="s">
        <v>176</v>
      </c>
      <c r="I200" s="55" t="s">
        <v>281</v>
      </c>
      <c r="J200" s="56" t="s">
        <v>134</v>
      </c>
      <c r="K200" s="36"/>
      <c r="L200" s="84">
        <f>SUM(L201:L203)</f>
        <v>194468.9</v>
      </c>
      <c r="M200" s="84">
        <f>SUM(M201:M203)</f>
        <v>85035.6</v>
      </c>
      <c r="N200" s="84">
        <f>SUM(N201:N203)</f>
        <v>198468.9</v>
      </c>
      <c r="O200" s="84">
        <f>SUM(O201:O203)</f>
        <v>151355.79999999999</v>
      </c>
      <c r="P200" s="84">
        <f>SUM(P201:P203)</f>
        <v>165469.4</v>
      </c>
    </row>
    <row r="201" spans="1:16" s="10" customFormat="1" ht="44.25" customHeight="1">
      <c r="A201" s="53" t="s">
        <v>132</v>
      </c>
      <c r="B201" s="73">
        <v>905</v>
      </c>
      <c r="C201" s="73">
        <v>2</v>
      </c>
      <c r="D201" s="48" t="s">
        <v>184</v>
      </c>
      <c r="E201" s="48" t="s">
        <v>309</v>
      </c>
      <c r="F201" s="48" t="s">
        <v>133</v>
      </c>
      <c r="G201" s="48" t="s">
        <v>214</v>
      </c>
      <c r="H201" s="48" t="s">
        <v>176</v>
      </c>
      <c r="I201" s="48" t="s">
        <v>281</v>
      </c>
      <c r="J201" s="85" t="s">
        <v>134</v>
      </c>
      <c r="K201" s="73" t="s">
        <v>276</v>
      </c>
      <c r="L201" s="86">
        <v>194468.9</v>
      </c>
      <c r="M201" s="86">
        <v>81035.600000000006</v>
      </c>
      <c r="N201" s="86">
        <v>194468.9</v>
      </c>
      <c r="O201" s="86">
        <v>151355.79999999999</v>
      </c>
      <c r="P201" s="86">
        <v>165469.4</v>
      </c>
    </row>
    <row r="202" spans="1:16" s="10" customFormat="1" ht="44.25" customHeight="1">
      <c r="A202" s="53" t="s">
        <v>132</v>
      </c>
      <c r="B202" s="73">
        <v>905</v>
      </c>
      <c r="C202" s="73">
        <v>2</v>
      </c>
      <c r="D202" s="48" t="s">
        <v>184</v>
      </c>
      <c r="E202" s="48" t="s">
        <v>309</v>
      </c>
      <c r="F202" s="48" t="s">
        <v>375</v>
      </c>
      <c r="G202" s="48" t="s">
        <v>214</v>
      </c>
      <c r="H202" s="48" t="s">
        <v>176</v>
      </c>
      <c r="I202" s="48" t="s">
        <v>281</v>
      </c>
      <c r="J202" s="85" t="s">
        <v>374</v>
      </c>
      <c r="K202" s="73" t="s">
        <v>276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</row>
    <row r="203" spans="1:16" s="10" customFormat="1" ht="51">
      <c r="A203" s="53" t="s">
        <v>132</v>
      </c>
      <c r="B203" s="73">
        <v>902</v>
      </c>
      <c r="C203" s="73">
        <v>2</v>
      </c>
      <c r="D203" s="48" t="s">
        <v>184</v>
      </c>
      <c r="E203" s="48" t="s">
        <v>150</v>
      </c>
      <c r="F203" s="48" t="s">
        <v>137</v>
      </c>
      <c r="G203" s="48" t="s">
        <v>214</v>
      </c>
      <c r="H203" s="48" t="s">
        <v>176</v>
      </c>
      <c r="I203" s="87" t="s">
        <v>281</v>
      </c>
      <c r="J203" s="37" t="s">
        <v>386</v>
      </c>
      <c r="K203" s="33" t="s">
        <v>321</v>
      </c>
      <c r="L203" s="86">
        <v>0</v>
      </c>
      <c r="M203" s="86">
        <v>4000</v>
      </c>
      <c r="N203" s="86">
        <v>4000</v>
      </c>
      <c r="O203" s="86">
        <v>0</v>
      </c>
      <c r="P203" s="86">
        <v>0</v>
      </c>
    </row>
    <row r="204" spans="1:16" s="9" customFormat="1" ht="45.75" customHeight="1">
      <c r="A204" s="56" t="s">
        <v>389</v>
      </c>
      <c r="B204" s="35"/>
      <c r="C204" s="54">
        <v>2</v>
      </c>
      <c r="D204" s="55" t="s">
        <v>184</v>
      </c>
      <c r="E204" s="55" t="s">
        <v>388</v>
      </c>
      <c r="F204" s="55" t="s">
        <v>175</v>
      </c>
      <c r="G204" s="55" t="s">
        <v>174</v>
      </c>
      <c r="H204" s="55" t="s">
        <v>176</v>
      </c>
      <c r="I204" s="55" t="s">
        <v>281</v>
      </c>
      <c r="J204" s="56" t="s">
        <v>389</v>
      </c>
      <c r="K204" s="36"/>
      <c r="L204" s="84">
        <f>SUM(L205:L216)</f>
        <v>178079.5</v>
      </c>
      <c r="M204" s="84">
        <f>SUM(M205:M216)</f>
        <v>43411.993390000003</v>
      </c>
      <c r="N204" s="84">
        <f>SUM(N205:N216)</f>
        <v>178079.5</v>
      </c>
      <c r="O204" s="84">
        <f>SUM(O205:O216)</f>
        <v>65205</v>
      </c>
      <c r="P204" s="84">
        <f>SUM(P205:P216)</f>
        <v>4273.8999999999996</v>
      </c>
    </row>
    <row r="205" spans="1:16" s="9" customFormat="1" ht="42" customHeight="1">
      <c r="A205" s="53" t="s">
        <v>132</v>
      </c>
      <c r="B205" s="73">
        <v>924</v>
      </c>
      <c r="C205" s="73">
        <v>2</v>
      </c>
      <c r="D205" s="48" t="s">
        <v>184</v>
      </c>
      <c r="E205" s="48" t="s">
        <v>388</v>
      </c>
      <c r="F205" s="48" t="s">
        <v>412</v>
      </c>
      <c r="G205" s="48" t="s">
        <v>214</v>
      </c>
      <c r="H205" s="48" t="s">
        <v>176</v>
      </c>
      <c r="I205" s="87" t="s">
        <v>281</v>
      </c>
      <c r="J205" s="37" t="s">
        <v>413</v>
      </c>
      <c r="K205" s="73" t="s">
        <v>414</v>
      </c>
      <c r="L205" s="86">
        <v>21457.1</v>
      </c>
      <c r="M205" s="86">
        <v>9455.0222599999997</v>
      </c>
      <c r="N205" s="86">
        <v>21457.1</v>
      </c>
      <c r="O205" s="86">
        <v>0</v>
      </c>
      <c r="P205" s="86">
        <v>0</v>
      </c>
    </row>
    <row r="206" spans="1:16" s="10" customFormat="1" ht="63.75">
      <c r="A206" s="53" t="s">
        <v>132</v>
      </c>
      <c r="B206" s="73">
        <v>925</v>
      </c>
      <c r="C206" s="73">
        <v>2</v>
      </c>
      <c r="D206" s="48" t="s">
        <v>184</v>
      </c>
      <c r="E206" s="48" t="s">
        <v>272</v>
      </c>
      <c r="F206" s="48" t="s">
        <v>359</v>
      </c>
      <c r="G206" s="48" t="s">
        <v>214</v>
      </c>
      <c r="H206" s="48" t="s">
        <v>176</v>
      </c>
      <c r="I206" s="87" t="s">
        <v>281</v>
      </c>
      <c r="J206" s="37" t="s">
        <v>367</v>
      </c>
      <c r="K206" s="73" t="s">
        <v>136</v>
      </c>
      <c r="L206" s="86">
        <v>55272.1</v>
      </c>
      <c r="M206" s="86">
        <v>18245.99999</v>
      </c>
      <c r="N206" s="86">
        <v>55272.1</v>
      </c>
      <c r="O206" s="86">
        <v>57525.2</v>
      </c>
      <c r="P206" s="86">
        <v>0</v>
      </c>
    </row>
    <row r="207" spans="1:16" s="10" customFormat="1" ht="54" customHeight="1">
      <c r="A207" s="53" t="s">
        <v>132</v>
      </c>
      <c r="B207" s="73">
        <v>926</v>
      </c>
      <c r="C207" s="73">
        <v>2</v>
      </c>
      <c r="D207" s="48" t="s">
        <v>184</v>
      </c>
      <c r="E207" s="48" t="s">
        <v>272</v>
      </c>
      <c r="F207" s="48" t="s">
        <v>43</v>
      </c>
      <c r="G207" s="48" t="s">
        <v>214</v>
      </c>
      <c r="H207" s="48" t="s">
        <v>176</v>
      </c>
      <c r="I207" s="87" t="s">
        <v>281</v>
      </c>
      <c r="J207" s="37" t="s">
        <v>44</v>
      </c>
      <c r="K207" s="73" t="s">
        <v>140</v>
      </c>
      <c r="L207" s="86">
        <v>1500</v>
      </c>
      <c r="M207" s="86">
        <v>1500</v>
      </c>
      <c r="N207" s="86">
        <v>1500</v>
      </c>
      <c r="O207" s="86">
        <v>0</v>
      </c>
      <c r="P207" s="86">
        <v>0</v>
      </c>
    </row>
    <row r="208" spans="1:16" s="10" customFormat="1" ht="38.25">
      <c r="A208" s="53" t="s">
        <v>132</v>
      </c>
      <c r="B208" s="73">
        <v>924</v>
      </c>
      <c r="C208" s="73">
        <v>2</v>
      </c>
      <c r="D208" s="48" t="s">
        <v>184</v>
      </c>
      <c r="E208" s="48" t="s">
        <v>272</v>
      </c>
      <c r="F208" s="48" t="s">
        <v>377</v>
      </c>
      <c r="G208" s="48" t="s">
        <v>214</v>
      </c>
      <c r="H208" s="48" t="s">
        <v>176</v>
      </c>
      <c r="I208" s="87" t="s">
        <v>281</v>
      </c>
      <c r="J208" s="37" t="s">
        <v>378</v>
      </c>
      <c r="K208" s="73" t="s">
        <v>414</v>
      </c>
      <c r="L208" s="86">
        <v>1698</v>
      </c>
      <c r="M208" s="86">
        <v>1697.8994</v>
      </c>
      <c r="N208" s="86">
        <v>1698</v>
      </c>
      <c r="O208" s="86">
        <v>995</v>
      </c>
      <c r="P208" s="86">
        <v>743.4</v>
      </c>
    </row>
    <row r="209" spans="1:16" s="10" customFormat="1" ht="38.25">
      <c r="A209" s="53" t="s">
        <v>132</v>
      </c>
      <c r="B209" s="73">
        <v>926</v>
      </c>
      <c r="C209" s="73">
        <v>2</v>
      </c>
      <c r="D209" s="48" t="s">
        <v>184</v>
      </c>
      <c r="E209" s="48" t="s">
        <v>272</v>
      </c>
      <c r="F209" s="48" t="s">
        <v>379</v>
      </c>
      <c r="G209" s="48" t="s">
        <v>214</v>
      </c>
      <c r="H209" s="48" t="s">
        <v>176</v>
      </c>
      <c r="I209" s="87" t="s">
        <v>281</v>
      </c>
      <c r="J209" s="37" t="s">
        <v>380</v>
      </c>
      <c r="K209" s="73" t="s">
        <v>140</v>
      </c>
      <c r="L209" s="86">
        <v>4571.2</v>
      </c>
      <c r="M209" s="86">
        <v>4052</v>
      </c>
      <c r="N209" s="86">
        <v>4571.2</v>
      </c>
      <c r="O209" s="86">
        <v>0</v>
      </c>
      <c r="P209" s="86">
        <v>0</v>
      </c>
    </row>
    <row r="210" spans="1:16" s="10" customFormat="1" ht="47.25" customHeight="1">
      <c r="A210" s="37" t="s">
        <v>35</v>
      </c>
      <c r="B210" s="73">
        <v>925</v>
      </c>
      <c r="C210" s="73">
        <v>2</v>
      </c>
      <c r="D210" s="48" t="s">
        <v>184</v>
      </c>
      <c r="E210" s="48" t="s">
        <v>272</v>
      </c>
      <c r="F210" s="48" t="s">
        <v>36</v>
      </c>
      <c r="G210" s="48" t="s">
        <v>214</v>
      </c>
      <c r="H210" s="48" t="s">
        <v>176</v>
      </c>
      <c r="I210" s="87" t="s">
        <v>281</v>
      </c>
      <c r="J210" s="37" t="s">
        <v>34</v>
      </c>
      <c r="K210" s="73" t="s">
        <v>136</v>
      </c>
      <c r="L210" s="86">
        <v>60087.6</v>
      </c>
      <c r="M210" s="86">
        <v>0</v>
      </c>
      <c r="N210" s="86">
        <v>60087.6</v>
      </c>
      <c r="O210" s="86">
        <v>0</v>
      </c>
      <c r="P210" s="86">
        <v>0</v>
      </c>
    </row>
    <row r="211" spans="1:16" s="10" customFormat="1" ht="38.25">
      <c r="A211" s="53" t="s">
        <v>132</v>
      </c>
      <c r="B211" s="73">
        <v>902</v>
      </c>
      <c r="C211" s="73">
        <v>2</v>
      </c>
      <c r="D211" s="48" t="s">
        <v>184</v>
      </c>
      <c r="E211" s="48" t="s">
        <v>308</v>
      </c>
      <c r="F211" s="48" t="s">
        <v>137</v>
      </c>
      <c r="G211" s="48" t="s">
        <v>214</v>
      </c>
      <c r="H211" s="48" t="s">
        <v>176</v>
      </c>
      <c r="I211" s="48" t="s">
        <v>281</v>
      </c>
      <c r="J211" s="53" t="s">
        <v>138</v>
      </c>
      <c r="K211" s="73" t="s">
        <v>139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</row>
    <row r="212" spans="1:16" s="10" customFormat="1" ht="38.25">
      <c r="A212" s="53" t="s">
        <v>132</v>
      </c>
      <c r="B212" s="73">
        <v>905</v>
      </c>
      <c r="C212" s="73">
        <v>2</v>
      </c>
      <c r="D212" s="48" t="s">
        <v>184</v>
      </c>
      <c r="E212" s="48" t="s">
        <v>308</v>
      </c>
      <c r="F212" s="48" t="s">
        <v>137</v>
      </c>
      <c r="G212" s="48" t="s">
        <v>214</v>
      </c>
      <c r="H212" s="48" t="s">
        <v>176</v>
      </c>
      <c r="I212" s="48" t="s">
        <v>281</v>
      </c>
      <c r="J212" s="53" t="s">
        <v>138</v>
      </c>
      <c r="K212" s="73" t="s">
        <v>276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</row>
    <row r="213" spans="1:16" s="10" customFormat="1" ht="47.25" customHeight="1">
      <c r="A213" s="53" t="s">
        <v>132</v>
      </c>
      <c r="B213" s="73">
        <v>924</v>
      </c>
      <c r="C213" s="73">
        <v>2</v>
      </c>
      <c r="D213" s="48" t="s">
        <v>184</v>
      </c>
      <c r="E213" s="48" t="s">
        <v>308</v>
      </c>
      <c r="F213" s="48" t="s">
        <v>137</v>
      </c>
      <c r="G213" s="48" t="s">
        <v>214</v>
      </c>
      <c r="H213" s="48" t="s">
        <v>176</v>
      </c>
      <c r="I213" s="48" t="s">
        <v>281</v>
      </c>
      <c r="J213" s="53" t="s">
        <v>138</v>
      </c>
      <c r="K213" s="73" t="s">
        <v>414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</row>
    <row r="214" spans="1:16" s="10" customFormat="1" ht="38.25">
      <c r="A214" s="53" t="s">
        <v>132</v>
      </c>
      <c r="B214" s="73">
        <v>925</v>
      </c>
      <c r="C214" s="73">
        <v>2</v>
      </c>
      <c r="D214" s="48" t="s">
        <v>184</v>
      </c>
      <c r="E214" s="48" t="s">
        <v>308</v>
      </c>
      <c r="F214" s="48" t="s">
        <v>137</v>
      </c>
      <c r="G214" s="48" t="s">
        <v>214</v>
      </c>
      <c r="H214" s="48" t="s">
        <v>176</v>
      </c>
      <c r="I214" s="48" t="s">
        <v>281</v>
      </c>
      <c r="J214" s="53" t="s">
        <v>138</v>
      </c>
      <c r="K214" s="73" t="s">
        <v>136</v>
      </c>
      <c r="L214" s="86">
        <v>27678.9</v>
      </c>
      <c r="M214" s="86">
        <v>6503.09998</v>
      </c>
      <c r="N214" s="86">
        <v>27678.9</v>
      </c>
      <c r="O214" s="86">
        <v>5785.4</v>
      </c>
      <c r="P214" s="86">
        <v>2631.1</v>
      </c>
    </row>
    <row r="215" spans="1:16" s="10" customFormat="1" ht="38.25">
      <c r="A215" s="53" t="s">
        <v>132</v>
      </c>
      <c r="B215" s="73">
        <v>926</v>
      </c>
      <c r="C215" s="73">
        <v>2</v>
      </c>
      <c r="D215" s="48" t="s">
        <v>184</v>
      </c>
      <c r="E215" s="48" t="s">
        <v>308</v>
      </c>
      <c r="F215" s="48" t="s">
        <v>137</v>
      </c>
      <c r="G215" s="48" t="s">
        <v>214</v>
      </c>
      <c r="H215" s="48" t="s">
        <v>176</v>
      </c>
      <c r="I215" s="48" t="s">
        <v>281</v>
      </c>
      <c r="J215" s="53" t="s">
        <v>138</v>
      </c>
      <c r="K215" s="73" t="s">
        <v>140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</row>
    <row r="216" spans="1:16" s="10" customFormat="1" ht="51">
      <c r="A216" s="53" t="s">
        <v>132</v>
      </c>
      <c r="B216" s="73">
        <v>929</v>
      </c>
      <c r="C216" s="73">
        <v>2</v>
      </c>
      <c r="D216" s="48" t="s">
        <v>184</v>
      </c>
      <c r="E216" s="48" t="s">
        <v>308</v>
      </c>
      <c r="F216" s="48" t="s">
        <v>137</v>
      </c>
      <c r="G216" s="48" t="s">
        <v>214</v>
      </c>
      <c r="H216" s="48" t="s">
        <v>176</v>
      </c>
      <c r="I216" s="48" t="s">
        <v>281</v>
      </c>
      <c r="J216" s="53" t="s">
        <v>138</v>
      </c>
      <c r="K216" s="73" t="s">
        <v>135</v>
      </c>
      <c r="L216" s="86">
        <v>5814.6</v>
      </c>
      <c r="M216" s="86">
        <v>1957.9717599999999</v>
      </c>
      <c r="N216" s="86">
        <v>5814.6</v>
      </c>
      <c r="O216" s="86">
        <v>899.4</v>
      </c>
      <c r="P216" s="86">
        <v>899.4</v>
      </c>
    </row>
    <row r="217" spans="1:16" s="10" customFormat="1" ht="25.5">
      <c r="A217" s="56" t="s">
        <v>390</v>
      </c>
      <c r="B217" s="73"/>
      <c r="C217" s="54">
        <v>2</v>
      </c>
      <c r="D217" s="55" t="s">
        <v>184</v>
      </c>
      <c r="E217" s="55" t="s">
        <v>274</v>
      </c>
      <c r="F217" s="55" t="s">
        <v>175</v>
      </c>
      <c r="G217" s="55" t="s">
        <v>174</v>
      </c>
      <c r="H217" s="55" t="s">
        <v>176</v>
      </c>
      <c r="I217" s="55" t="s">
        <v>281</v>
      </c>
      <c r="J217" s="56" t="s">
        <v>390</v>
      </c>
      <c r="K217" s="73"/>
      <c r="L217" s="84">
        <f>SUM(L218:L229)</f>
        <v>1121749.3999999999</v>
      </c>
      <c r="M217" s="84">
        <f>SUM(M218:M229)</f>
        <v>451707.38850999996</v>
      </c>
      <c r="N217" s="84">
        <f>SUM(N218:N229)</f>
        <v>1121762.6000000001</v>
      </c>
      <c r="O217" s="84">
        <f>SUM(O218:O229)</f>
        <v>1109808.2</v>
      </c>
      <c r="P217" s="84">
        <f>SUM(P218:P229)</f>
        <v>1075562.8999999999</v>
      </c>
    </row>
    <row r="218" spans="1:16" s="10" customFormat="1" ht="38.25">
      <c r="A218" s="53" t="s">
        <v>132</v>
      </c>
      <c r="B218" s="73">
        <v>902</v>
      </c>
      <c r="C218" s="73">
        <v>2</v>
      </c>
      <c r="D218" s="48" t="s">
        <v>184</v>
      </c>
      <c r="E218" s="48" t="s">
        <v>274</v>
      </c>
      <c r="F218" s="48" t="s">
        <v>142</v>
      </c>
      <c r="G218" s="48" t="s">
        <v>214</v>
      </c>
      <c r="H218" s="48" t="s">
        <v>176</v>
      </c>
      <c r="I218" s="48" t="s">
        <v>281</v>
      </c>
      <c r="J218" s="53" t="s">
        <v>143</v>
      </c>
      <c r="K218" s="73" t="s">
        <v>139</v>
      </c>
      <c r="L218" s="86">
        <v>14133.5</v>
      </c>
      <c r="M218" s="86">
        <v>560.70743000000004</v>
      </c>
      <c r="N218" s="86">
        <v>14133.5</v>
      </c>
      <c r="O218" s="86">
        <v>22425.200000000001</v>
      </c>
      <c r="P218" s="86">
        <v>26632.1</v>
      </c>
    </row>
    <row r="219" spans="1:16" s="10" customFormat="1" ht="51">
      <c r="A219" s="53" t="s">
        <v>132</v>
      </c>
      <c r="B219" s="73">
        <v>921</v>
      </c>
      <c r="C219" s="73">
        <v>2</v>
      </c>
      <c r="D219" s="48" t="s">
        <v>184</v>
      </c>
      <c r="E219" s="48" t="s">
        <v>274</v>
      </c>
      <c r="F219" s="48" t="s">
        <v>142</v>
      </c>
      <c r="G219" s="48" t="s">
        <v>214</v>
      </c>
      <c r="H219" s="48" t="s">
        <v>176</v>
      </c>
      <c r="I219" s="48" t="s">
        <v>281</v>
      </c>
      <c r="J219" s="53" t="s">
        <v>143</v>
      </c>
      <c r="K219" s="73" t="s">
        <v>385</v>
      </c>
      <c r="L219" s="86">
        <v>83544.3</v>
      </c>
      <c r="M219" s="86">
        <v>26923.71</v>
      </c>
      <c r="N219" s="86">
        <v>83544.3</v>
      </c>
      <c r="O219" s="86">
        <v>52168.7</v>
      </c>
      <c r="P219" s="86">
        <v>53800.1</v>
      </c>
    </row>
    <row r="220" spans="1:16" s="10" customFormat="1" ht="38.25">
      <c r="A220" s="53" t="s">
        <v>132</v>
      </c>
      <c r="B220" s="73">
        <v>924</v>
      </c>
      <c r="C220" s="73">
        <v>2</v>
      </c>
      <c r="D220" s="48" t="s">
        <v>184</v>
      </c>
      <c r="E220" s="48" t="s">
        <v>274</v>
      </c>
      <c r="F220" s="48" t="s">
        <v>142</v>
      </c>
      <c r="G220" s="48" t="s">
        <v>214</v>
      </c>
      <c r="H220" s="48" t="s">
        <v>176</v>
      </c>
      <c r="I220" s="48" t="s">
        <v>281</v>
      </c>
      <c r="J220" s="53" t="s">
        <v>143</v>
      </c>
      <c r="K220" s="73" t="s">
        <v>414</v>
      </c>
      <c r="L220" s="86">
        <v>1599.4</v>
      </c>
      <c r="M220" s="86">
        <v>261.00051999999999</v>
      </c>
      <c r="N220" s="86">
        <v>1599.4</v>
      </c>
      <c r="O220" s="86">
        <v>10787.9</v>
      </c>
      <c r="P220" s="86">
        <v>787.9</v>
      </c>
    </row>
    <row r="221" spans="1:16" s="10" customFormat="1" ht="38.25">
      <c r="A221" s="53" t="s">
        <v>132</v>
      </c>
      <c r="B221" s="73">
        <v>925</v>
      </c>
      <c r="C221" s="73">
        <v>2</v>
      </c>
      <c r="D221" s="48" t="s">
        <v>184</v>
      </c>
      <c r="E221" s="48" t="s">
        <v>274</v>
      </c>
      <c r="F221" s="48" t="s">
        <v>142</v>
      </c>
      <c r="G221" s="48" t="s">
        <v>214</v>
      </c>
      <c r="H221" s="48" t="s">
        <v>176</v>
      </c>
      <c r="I221" s="48" t="s">
        <v>281</v>
      </c>
      <c r="J221" s="53" t="s">
        <v>143</v>
      </c>
      <c r="K221" s="73" t="s">
        <v>136</v>
      </c>
      <c r="L221" s="86">
        <v>870271.4</v>
      </c>
      <c r="M221" s="86">
        <v>356435.56941</v>
      </c>
      <c r="N221" s="86">
        <v>870271.4</v>
      </c>
      <c r="O221" s="86">
        <v>871186.4</v>
      </c>
      <c r="P221" s="86">
        <v>871751.7</v>
      </c>
    </row>
    <row r="222" spans="1:16" s="10" customFormat="1" ht="38.25">
      <c r="A222" s="53" t="s">
        <v>132</v>
      </c>
      <c r="B222" s="73">
        <v>926</v>
      </c>
      <c r="C222" s="73">
        <v>2</v>
      </c>
      <c r="D222" s="48" t="s">
        <v>184</v>
      </c>
      <c r="E222" s="48" t="s">
        <v>274</v>
      </c>
      <c r="F222" s="48" t="s">
        <v>142</v>
      </c>
      <c r="G222" s="48" t="s">
        <v>214</v>
      </c>
      <c r="H222" s="48" t="s">
        <v>176</v>
      </c>
      <c r="I222" s="48" t="s">
        <v>281</v>
      </c>
      <c r="J222" s="53" t="s">
        <v>143</v>
      </c>
      <c r="K222" s="73" t="s">
        <v>140</v>
      </c>
      <c r="L222" s="86">
        <v>840.1</v>
      </c>
      <c r="M222" s="86">
        <v>305.64094</v>
      </c>
      <c r="N222" s="86">
        <v>840.1</v>
      </c>
      <c r="O222" s="86">
        <v>873.7</v>
      </c>
      <c r="P222" s="86">
        <v>908.7</v>
      </c>
    </row>
    <row r="223" spans="1:16" s="10" customFormat="1" ht="51">
      <c r="A223" s="53" t="s">
        <v>132</v>
      </c>
      <c r="B223" s="73">
        <v>925</v>
      </c>
      <c r="C223" s="73">
        <v>2</v>
      </c>
      <c r="D223" s="48" t="s">
        <v>184</v>
      </c>
      <c r="E223" s="48" t="s">
        <v>274</v>
      </c>
      <c r="F223" s="48" t="s">
        <v>144</v>
      </c>
      <c r="G223" s="48" t="s">
        <v>214</v>
      </c>
      <c r="H223" s="48" t="s">
        <v>176</v>
      </c>
      <c r="I223" s="48" t="s">
        <v>281</v>
      </c>
      <c r="J223" s="53" t="s">
        <v>145</v>
      </c>
      <c r="K223" s="73" t="s">
        <v>136</v>
      </c>
      <c r="L223" s="86">
        <v>0</v>
      </c>
      <c r="M223" s="86">
        <v>0</v>
      </c>
      <c r="N223" s="86">
        <v>0</v>
      </c>
      <c r="O223" s="86">
        <v>99130.7</v>
      </c>
      <c r="P223" s="86">
        <v>101191.2</v>
      </c>
    </row>
    <row r="224" spans="1:16" s="10" customFormat="1" ht="89.25">
      <c r="A224" s="53" t="s">
        <v>132</v>
      </c>
      <c r="B224" s="73">
        <v>925</v>
      </c>
      <c r="C224" s="73">
        <v>2</v>
      </c>
      <c r="D224" s="48" t="s">
        <v>184</v>
      </c>
      <c r="E224" s="48" t="s">
        <v>274</v>
      </c>
      <c r="F224" s="48" t="s">
        <v>146</v>
      </c>
      <c r="G224" s="48" t="s">
        <v>214</v>
      </c>
      <c r="H224" s="48" t="s">
        <v>176</v>
      </c>
      <c r="I224" s="48" t="s">
        <v>281</v>
      </c>
      <c r="J224" s="53" t="s">
        <v>147</v>
      </c>
      <c r="K224" s="73" t="s">
        <v>136</v>
      </c>
      <c r="L224" s="86">
        <v>7458.2</v>
      </c>
      <c r="M224" s="86">
        <v>1471.4437</v>
      </c>
      <c r="N224" s="86">
        <v>7471.4</v>
      </c>
      <c r="O224" s="86">
        <v>7458.2</v>
      </c>
      <c r="P224" s="86">
        <v>7458.2</v>
      </c>
    </row>
    <row r="225" spans="1:16" s="10" customFormat="1" ht="63.75">
      <c r="A225" s="53" t="s">
        <v>132</v>
      </c>
      <c r="B225" s="73">
        <v>921</v>
      </c>
      <c r="C225" s="73">
        <v>2</v>
      </c>
      <c r="D225" s="48" t="s">
        <v>184</v>
      </c>
      <c r="E225" s="48" t="s">
        <v>310</v>
      </c>
      <c r="F225" s="48" t="s">
        <v>311</v>
      </c>
      <c r="G225" s="48" t="s">
        <v>214</v>
      </c>
      <c r="H225" s="48" t="s">
        <v>176</v>
      </c>
      <c r="I225" s="48" t="s">
        <v>281</v>
      </c>
      <c r="J225" s="53" t="s">
        <v>141</v>
      </c>
      <c r="K225" s="73" t="s">
        <v>385</v>
      </c>
      <c r="L225" s="86">
        <v>0</v>
      </c>
      <c r="M225" s="86">
        <v>0</v>
      </c>
      <c r="N225" s="86">
        <v>0</v>
      </c>
      <c r="O225" s="86">
        <v>11398.5</v>
      </c>
      <c r="P225" s="86">
        <v>13026.9</v>
      </c>
    </row>
    <row r="226" spans="1:16" s="10" customFormat="1" ht="63.75">
      <c r="A226" s="53" t="s">
        <v>132</v>
      </c>
      <c r="B226" s="73">
        <v>902</v>
      </c>
      <c r="C226" s="73">
        <v>2</v>
      </c>
      <c r="D226" s="48" t="s">
        <v>184</v>
      </c>
      <c r="E226" s="48" t="s">
        <v>310</v>
      </c>
      <c r="F226" s="48" t="s">
        <v>202</v>
      </c>
      <c r="G226" s="48" t="s">
        <v>214</v>
      </c>
      <c r="H226" s="48" t="s">
        <v>176</v>
      </c>
      <c r="I226" s="48" t="s">
        <v>281</v>
      </c>
      <c r="J226" s="37" t="s">
        <v>313</v>
      </c>
      <c r="K226" s="73" t="s">
        <v>139</v>
      </c>
      <c r="L226" s="86">
        <v>140</v>
      </c>
      <c r="M226" s="86">
        <v>36.25</v>
      </c>
      <c r="N226" s="86">
        <v>140</v>
      </c>
      <c r="O226" s="86">
        <v>6.1</v>
      </c>
      <c r="P226" s="86">
        <v>6.1</v>
      </c>
    </row>
    <row r="227" spans="1:16" s="10" customFormat="1" ht="63.75">
      <c r="A227" s="53" t="s">
        <v>132</v>
      </c>
      <c r="B227" s="73">
        <v>925</v>
      </c>
      <c r="C227" s="73">
        <v>2</v>
      </c>
      <c r="D227" s="48" t="s">
        <v>184</v>
      </c>
      <c r="E227" s="48" t="s">
        <v>310</v>
      </c>
      <c r="F227" s="48" t="s">
        <v>362</v>
      </c>
      <c r="G227" s="48" t="s">
        <v>214</v>
      </c>
      <c r="H227" s="48" t="s">
        <v>176</v>
      </c>
      <c r="I227" s="48" t="s">
        <v>281</v>
      </c>
      <c r="J227" s="53" t="s">
        <v>45</v>
      </c>
      <c r="K227" s="73" t="s">
        <v>136</v>
      </c>
      <c r="L227" s="86">
        <v>34372.800000000003</v>
      </c>
      <c r="M227" s="86">
        <v>19185.599999999999</v>
      </c>
      <c r="N227" s="86">
        <v>34372.800000000003</v>
      </c>
      <c r="O227" s="86">
        <v>34372.800000000003</v>
      </c>
      <c r="P227" s="86">
        <v>0</v>
      </c>
    </row>
    <row r="228" spans="1:16" s="10" customFormat="1" ht="38.25">
      <c r="A228" s="53" t="s">
        <v>132</v>
      </c>
      <c r="B228" s="73">
        <v>902</v>
      </c>
      <c r="C228" s="73">
        <v>2</v>
      </c>
      <c r="D228" s="48" t="s">
        <v>184</v>
      </c>
      <c r="E228" s="48" t="s">
        <v>310</v>
      </c>
      <c r="F228" s="48" t="s">
        <v>360</v>
      </c>
      <c r="G228" s="48" t="s">
        <v>214</v>
      </c>
      <c r="H228" s="48" t="s">
        <v>176</v>
      </c>
      <c r="I228" s="48" t="s">
        <v>281</v>
      </c>
      <c r="J228" s="37" t="s">
        <v>366</v>
      </c>
      <c r="K228" s="73" t="s">
        <v>139</v>
      </c>
      <c r="L228" s="86">
        <v>0</v>
      </c>
      <c r="M228" s="86">
        <v>0</v>
      </c>
      <c r="N228" s="86">
        <v>0</v>
      </c>
      <c r="O228" s="86">
        <v>0</v>
      </c>
      <c r="P228" s="86">
        <v>0</v>
      </c>
    </row>
    <row r="229" spans="1:16" s="10" customFormat="1" ht="38.25">
      <c r="A229" s="53" t="s">
        <v>132</v>
      </c>
      <c r="B229" s="73">
        <v>902</v>
      </c>
      <c r="C229" s="73">
        <v>2</v>
      </c>
      <c r="D229" s="48" t="s">
        <v>184</v>
      </c>
      <c r="E229" s="48" t="s">
        <v>335</v>
      </c>
      <c r="F229" s="48" t="s">
        <v>336</v>
      </c>
      <c r="G229" s="48" t="s">
        <v>214</v>
      </c>
      <c r="H229" s="48" t="s">
        <v>176</v>
      </c>
      <c r="I229" s="48" t="s">
        <v>281</v>
      </c>
      <c r="J229" s="37" t="s">
        <v>337</v>
      </c>
      <c r="K229" s="73" t="s">
        <v>139</v>
      </c>
      <c r="L229" s="86">
        <v>109389.7</v>
      </c>
      <c r="M229" s="86">
        <v>46527.466509999998</v>
      </c>
      <c r="N229" s="86">
        <v>109389.7</v>
      </c>
      <c r="O229" s="86">
        <v>0</v>
      </c>
      <c r="P229" s="86">
        <v>0</v>
      </c>
    </row>
    <row r="230" spans="1:16" s="10" customFormat="1">
      <c r="A230" s="56" t="s">
        <v>391</v>
      </c>
      <c r="B230" s="73"/>
      <c r="C230" s="54">
        <v>2</v>
      </c>
      <c r="D230" s="55" t="s">
        <v>184</v>
      </c>
      <c r="E230" s="55" t="s">
        <v>376</v>
      </c>
      <c r="F230" s="55" t="s">
        <v>175</v>
      </c>
      <c r="G230" s="55" t="s">
        <v>174</v>
      </c>
      <c r="H230" s="55" t="s">
        <v>176</v>
      </c>
      <c r="I230" s="55" t="s">
        <v>281</v>
      </c>
      <c r="J230" s="56" t="s">
        <v>391</v>
      </c>
      <c r="K230" s="73"/>
      <c r="L230" s="84">
        <f>SUM(L231:L235)</f>
        <v>12958</v>
      </c>
      <c r="M230" s="84">
        <f>SUM(M231:M235)</f>
        <v>606.21</v>
      </c>
      <c r="N230" s="84">
        <f>SUM(N231:N235)</f>
        <v>12958</v>
      </c>
      <c r="O230" s="84">
        <f>SUM(O231:O235)</f>
        <v>0</v>
      </c>
      <c r="P230" s="84">
        <f>SUM(P231:P235)</f>
        <v>0</v>
      </c>
    </row>
    <row r="231" spans="1:16" s="10" customFormat="1" ht="63.75">
      <c r="A231" s="53" t="s">
        <v>132</v>
      </c>
      <c r="B231" s="73">
        <v>905</v>
      </c>
      <c r="C231" s="73">
        <v>2</v>
      </c>
      <c r="D231" s="48" t="s">
        <v>184</v>
      </c>
      <c r="E231" s="48" t="s">
        <v>376</v>
      </c>
      <c r="F231" s="48" t="s">
        <v>186</v>
      </c>
      <c r="G231" s="48" t="s">
        <v>214</v>
      </c>
      <c r="H231" s="48" t="s">
        <v>176</v>
      </c>
      <c r="I231" s="48" t="s">
        <v>281</v>
      </c>
      <c r="J231" s="53" t="s">
        <v>148</v>
      </c>
      <c r="K231" s="73" t="s">
        <v>276</v>
      </c>
      <c r="L231" s="86">
        <v>739</v>
      </c>
      <c r="M231" s="86">
        <v>303.10500000000002</v>
      </c>
      <c r="N231" s="86">
        <v>739</v>
      </c>
      <c r="O231" s="86">
        <v>0</v>
      </c>
      <c r="P231" s="86">
        <v>0</v>
      </c>
    </row>
    <row r="232" spans="1:16" s="10" customFormat="1" ht="63.75">
      <c r="A232" s="53" t="s">
        <v>132</v>
      </c>
      <c r="B232" s="73">
        <v>910</v>
      </c>
      <c r="C232" s="73">
        <v>2</v>
      </c>
      <c r="D232" s="48" t="s">
        <v>184</v>
      </c>
      <c r="E232" s="48" t="s">
        <v>376</v>
      </c>
      <c r="F232" s="48" t="s">
        <v>186</v>
      </c>
      <c r="G232" s="48" t="s">
        <v>214</v>
      </c>
      <c r="H232" s="48" t="s">
        <v>176</v>
      </c>
      <c r="I232" s="48" t="s">
        <v>281</v>
      </c>
      <c r="J232" s="53" t="s">
        <v>148</v>
      </c>
      <c r="K232" s="73" t="s">
        <v>149</v>
      </c>
      <c r="L232" s="86">
        <v>739</v>
      </c>
      <c r="M232" s="86">
        <v>303.10500000000002</v>
      </c>
      <c r="N232" s="86">
        <v>739</v>
      </c>
      <c r="O232" s="86">
        <v>0</v>
      </c>
      <c r="P232" s="86">
        <v>0</v>
      </c>
    </row>
    <row r="233" spans="1:16" s="10" customFormat="1" ht="63.75">
      <c r="A233" s="53" t="s">
        <v>132</v>
      </c>
      <c r="B233" s="73">
        <v>924</v>
      </c>
      <c r="C233" s="73">
        <v>2</v>
      </c>
      <c r="D233" s="48" t="s">
        <v>184</v>
      </c>
      <c r="E233" s="48" t="s">
        <v>376</v>
      </c>
      <c r="F233" s="48" t="s">
        <v>186</v>
      </c>
      <c r="G233" s="48" t="s">
        <v>214</v>
      </c>
      <c r="H233" s="48" t="s">
        <v>176</v>
      </c>
      <c r="I233" s="48" t="s">
        <v>281</v>
      </c>
      <c r="J233" s="53" t="s">
        <v>148</v>
      </c>
      <c r="K233" s="73" t="s">
        <v>414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</row>
    <row r="234" spans="1:16" s="10" customFormat="1" ht="76.5">
      <c r="A234" s="53" t="s">
        <v>132</v>
      </c>
      <c r="B234" s="73">
        <v>925</v>
      </c>
      <c r="C234" s="73">
        <v>2</v>
      </c>
      <c r="D234" s="48" t="s">
        <v>184</v>
      </c>
      <c r="E234" s="48" t="s">
        <v>361</v>
      </c>
      <c r="F234" s="48" t="s">
        <v>362</v>
      </c>
      <c r="G234" s="48" t="s">
        <v>214</v>
      </c>
      <c r="H234" s="48" t="s">
        <v>176</v>
      </c>
      <c r="I234" s="48" t="s">
        <v>281</v>
      </c>
      <c r="J234" s="53" t="s">
        <v>364</v>
      </c>
      <c r="K234" s="73" t="s">
        <v>136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</row>
    <row r="235" spans="1:16" s="10" customFormat="1" ht="38.25">
      <c r="A235" s="53" t="s">
        <v>132</v>
      </c>
      <c r="B235" s="73">
        <v>925</v>
      </c>
      <c r="C235" s="73">
        <v>2</v>
      </c>
      <c r="D235" s="48" t="s">
        <v>184</v>
      </c>
      <c r="E235" s="48" t="s">
        <v>363</v>
      </c>
      <c r="F235" s="48" t="s">
        <v>137</v>
      </c>
      <c r="G235" s="48" t="s">
        <v>214</v>
      </c>
      <c r="H235" s="48" t="s">
        <v>176</v>
      </c>
      <c r="I235" s="48" t="s">
        <v>281</v>
      </c>
      <c r="J235" s="53" t="s">
        <v>365</v>
      </c>
      <c r="K235" s="73" t="s">
        <v>136</v>
      </c>
      <c r="L235" s="86">
        <v>11480</v>
      </c>
      <c r="M235" s="86">
        <v>0</v>
      </c>
      <c r="N235" s="86">
        <v>11480</v>
      </c>
      <c r="O235" s="86">
        <v>0</v>
      </c>
      <c r="P235" s="86">
        <v>0</v>
      </c>
    </row>
    <row r="236" spans="1:16" s="10" customFormat="1" ht="30" customHeight="1">
      <c r="A236" s="88" t="s">
        <v>400</v>
      </c>
      <c r="B236" s="89"/>
      <c r="C236" s="89">
        <v>2</v>
      </c>
      <c r="D236" s="90" t="s">
        <v>222</v>
      </c>
      <c r="E236" s="90" t="s">
        <v>174</v>
      </c>
      <c r="F236" s="90" t="s">
        <v>175</v>
      </c>
      <c r="G236" s="90" t="s">
        <v>174</v>
      </c>
      <c r="H236" s="90" t="s">
        <v>176</v>
      </c>
      <c r="I236" s="90" t="s">
        <v>175</v>
      </c>
      <c r="J236" s="88" t="s">
        <v>400</v>
      </c>
      <c r="K236" s="89"/>
      <c r="L236" s="91">
        <f>SUM(L238)</f>
        <v>0</v>
      </c>
      <c r="M236" s="91">
        <f>SUM(M237+M238)</f>
        <v>278.31526000000002</v>
      </c>
      <c r="N236" s="91">
        <f>SUM(N237+N238)</f>
        <v>278.31526000000002</v>
      </c>
      <c r="O236" s="91">
        <f>SUM(O237+O238)</f>
        <v>0</v>
      </c>
      <c r="P236" s="91">
        <f>SUM(P237+P238)</f>
        <v>0</v>
      </c>
    </row>
    <row r="237" spans="1:16" s="9" customFormat="1" ht="32.25" customHeight="1">
      <c r="A237" s="53" t="s">
        <v>415</v>
      </c>
      <c r="B237" s="73">
        <v>902</v>
      </c>
      <c r="C237" s="73">
        <v>2</v>
      </c>
      <c r="D237" s="48" t="s">
        <v>222</v>
      </c>
      <c r="E237" s="48" t="s">
        <v>214</v>
      </c>
      <c r="F237" s="48" t="s">
        <v>191</v>
      </c>
      <c r="G237" s="48" t="s">
        <v>214</v>
      </c>
      <c r="H237" s="48" t="s">
        <v>176</v>
      </c>
      <c r="I237" s="48" t="s">
        <v>281</v>
      </c>
      <c r="J237" s="53" t="s">
        <v>401</v>
      </c>
      <c r="K237" s="73" t="s">
        <v>139</v>
      </c>
      <c r="L237" s="86">
        <v>0</v>
      </c>
      <c r="M237" s="86">
        <v>270</v>
      </c>
      <c r="N237" s="86">
        <v>270</v>
      </c>
      <c r="O237" s="86">
        <v>0</v>
      </c>
      <c r="P237" s="83">
        <f>SUM(P238:P239)</f>
        <v>0</v>
      </c>
    </row>
    <row r="238" spans="1:16" s="9" customFormat="1" ht="38.25">
      <c r="A238" s="53" t="s">
        <v>415</v>
      </c>
      <c r="B238" s="73">
        <v>925</v>
      </c>
      <c r="C238" s="73">
        <v>2</v>
      </c>
      <c r="D238" s="48" t="s">
        <v>222</v>
      </c>
      <c r="E238" s="48" t="s">
        <v>214</v>
      </c>
      <c r="F238" s="48" t="s">
        <v>191</v>
      </c>
      <c r="G238" s="48" t="s">
        <v>214</v>
      </c>
      <c r="H238" s="48" t="s">
        <v>176</v>
      </c>
      <c r="I238" s="48" t="s">
        <v>281</v>
      </c>
      <c r="J238" s="53" t="s">
        <v>401</v>
      </c>
      <c r="K238" s="73" t="s">
        <v>136</v>
      </c>
      <c r="L238" s="86">
        <v>0</v>
      </c>
      <c r="M238" s="86">
        <v>8.3152600000000003</v>
      </c>
      <c r="N238" s="86">
        <v>8.3152600000000003</v>
      </c>
      <c r="O238" s="86">
        <v>0</v>
      </c>
      <c r="P238" s="83">
        <f>SUM(P239:P240)</f>
        <v>0</v>
      </c>
    </row>
    <row r="239" spans="1:16" s="10" customFormat="1" ht="76.5">
      <c r="A239" s="34" t="s">
        <v>132</v>
      </c>
      <c r="B239" s="35"/>
      <c r="C239" s="36">
        <v>2</v>
      </c>
      <c r="D239" s="35" t="s">
        <v>307</v>
      </c>
      <c r="E239" s="35" t="s">
        <v>174</v>
      </c>
      <c r="F239" s="35" t="s">
        <v>175</v>
      </c>
      <c r="G239" s="35" t="s">
        <v>214</v>
      </c>
      <c r="H239" s="35" t="s">
        <v>176</v>
      </c>
      <c r="I239" s="48" t="s">
        <v>175</v>
      </c>
      <c r="J239" s="34" t="s">
        <v>392</v>
      </c>
      <c r="K239" s="36"/>
      <c r="L239" s="83">
        <f>SUM(L240:L240)</f>
        <v>25066.9</v>
      </c>
      <c r="M239" s="83">
        <f>SUM(M240:M240)</f>
        <v>25066.963879999999</v>
      </c>
      <c r="N239" s="83">
        <f>SUM(N240:N240)</f>
        <v>25066.9</v>
      </c>
      <c r="O239" s="83">
        <f>SUM(O240:O241)</f>
        <v>0</v>
      </c>
      <c r="P239" s="86">
        <v>0</v>
      </c>
    </row>
    <row r="240" spans="1:16" s="10" customFormat="1" ht="38.25">
      <c r="A240" s="53" t="s">
        <v>132</v>
      </c>
      <c r="B240" s="73">
        <v>925</v>
      </c>
      <c r="C240" s="73">
        <v>2</v>
      </c>
      <c r="D240" s="48" t="s">
        <v>307</v>
      </c>
      <c r="E240" s="48" t="s">
        <v>214</v>
      </c>
      <c r="F240" s="48" t="s">
        <v>181</v>
      </c>
      <c r="G240" s="48" t="s">
        <v>214</v>
      </c>
      <c r="H240" s="48" t="s">
        <v>176</v>
      </c>
      <c r="I240" s="48" t="s">
        <v>281</v>
      </c>
      <c r="J240" s="53" t="s">
        <v>393</v>
      </c>
      <c r="K240" s="73" t="s">
        <v>136</v>
      </c>
      <c r="L240" s="86">
        <v>25066.9</v>
      </c>
      <c r="M240" s="86">
        <v>25066.963879999999</v>
      </c>
      <c r="N240" s="86">
        <v>25066.9</v>
      </c>
      <c r="O240" s="86">
        <v>0</v>
      </c>
      <c r="P240" s="86">
        <v>0</v>
      </c>
    </row>
    <row r="241" spans="1:21" s="10" customFormat="1" ht="51">
      <c r="A241" s="34" t="s">
        <v>132</v>
      </c>
      <c r="B241" s="35"/>
      <c r="C241" s="36">
        <v>2</v>
      </c>
      <c r="D241" s="35" t="s">
        <v>150</v>
      </c>
      <c r="E241" s="35" t="s">
        <v>174</v>
      </c>
      <c r="F241" s="35" t="s">
        <v>175</v>
      </c>
      <c r="G241" s="35" t="s">
        <v>214</v>
      </c>
      <c r="H241" s="35" t="s">
        <v>176</v>
      </c>
      <c r="I241" s="48" t="s">
        <v>175</v>
      </c>
      <c r="J241" s="34" t="s">
        <v>151</v>
      </c>
      <c r="K241" s="36"/>
      <c r="L241" s="83">
        <f>SUM(L242:L245)</f>
        <v>-27947.500000000004</v>
      </c>
      <c r="M241" s="83">
        <f>SUM(M242:M245)</f>
        <v>-27970.434439999997</v>
      </c>
      <c r="N241" s="83">
        <f>SUM(N242:N245)</f>
        <v>-27970.434439999997</v>
      </c>
      <c r="O241" s="83">
        <f>SUM(O242:O245)</f>
        <v>0</v>
      </c>
      <c r="P241" s="83">
        <f>SUM(P242:P245)</f>
        <v>0</v>
      </c>
    </row>
    <row r="242" spans="1:21" s="10" customFormat="1" ht="89.25">
      <c r="A242" s="53" t="s">
        <v>41</v>
      </c>
      <c r="B242" s="73">
        <v>925</v>
      </c>
      <c r="C242" s="73">
        <v>2</v>
      </c>
      <c r="D242" s="48" t="s">
        <v>150</v>
      </c>
      <c r="E242" s="48" t="s">
        <v>272</v>
      </c>
      <c r="F242" s="48" t="s">
        <v>359</v>
      </c>
      <c r="G242" s="48" t="s">
        <v>214</v>
      </c>
      <c r="H242" s="48" t="s">
        <v>176</v>
      </c>
      <c r="I242" s="48" t="s">
        <v>281</v>
      </c>
      <c r="J242" s="53" t="s">
        <v>41</v>
      </c>
      <c r="K242" s="73" t="s">
        <v>136</v>
      </c>
      <c r="L242" s="86">
        <v>-14844.6</v>
      </c>
      <c r="M242" s="86">
        <v>-14844.577219999999</v>
      </c>
      <c r="N242" s="86">
        <v>-14844.577219999999</v>
      </c>
      <c r="O242" s="86">
        <v>0</v>
      </c>
      <c r="P242" s="86">
        <v>0</v>
      </c>
    </row>
    <row r="243" spans="1:21" s="10" customFormat="1" ht="102">
      <c r="A243" s="53" t="s">
        <v>42</v>
      </c>
      <c r="B243" s="73">
        <v>925</v>
      </c>
      <c r="C243" s="73">
        <v>2</v>
      </c>
      <c r="D243" s="48" t="s">
        <v>150</v>
      </c>
      <c r="E243" s="48" t="s">
        <v>361</v>
      </c>
      <c r="F243" s="48" t="s">
        <v>362</v>
      </c>
      <c r="G243" s="48" t="s">
        <v>214</v>
      </c>
      <c r="H243" s="48" t="s">
        <v>176</v>
      </c>
      <c r="I243" s="48" t="s">
        <v>281</v>
      </c>
      <c r="J243" s="53" t="s">
        <v>42</v>
      </c>
      <c r="K243" s="73" t="s">
        <v>136</v>
      </c>
      <c r="L243" s="86">
        <v>-1583.3</v>
      </c>
      <c r="M243" s="86">
        <v>-1583.35673</v>
      </c>
      <c r="N243" s="86">
        <v>-1583.35673</v>
      </c>
      <c r="O243" s="86">
        <v>0</v>
      </c>
      <c r="P243" s="86">
        <v>0</v>
      </c>
    </row>
    <row r="244" spans="1:21" s="10" customFormat="1" ht="51">
      <c r="A244" s="53" t="s">
        <v>132</v>
      </c>
      <c r="B244" s="73">
        <v>925</v>
      </c>
      <c r="C244" s="73">
        <v>2</v>
      </c>
      <c r="D244" s="48" t="s">
        <v>150</v>
      </c>
      <c r="E244" s="48" t="s">
        <v>312</v>
      </c>
      <c r="F244" s="48" t="s">
        <v>181</v>
      </c>
      <c r="G244" s="48" t="s">
        <v>214</v>
      </c>
      <c r="H244" s="48" t="s">
        <v>176</v>
      </c>
      <c r="I244" s="48" t="s">
        <v>281</v>
      </c>
      <c r="J244" s="53" t="s">
        <v>394</v>
      </c>
      <c r="K244" s="73" t="s">
        <v>136</v>
      </c>
      <c r="L244" s="86">
        <v>-26.9</v>
      </c>
      <c r="M244" s="86">
        <v>-49.785350000000001</v>
      </c>
      <c r="N244" s="86">
        <v>-49.785350000000001</v>
      </c>
      <c r="O244" s="86">
        <v>0</v>
      </c>
      <c r="P244" s="86">
        <v>0</v>
      </c>
    </row>
    <row r="245" spans="1:21" s="10" customFormat="1" ht="51">
      <c r="A245" s="53" t="s">
        <v>132</v>
      </c>
      <c r="B245" s="73">
        <v>929</v>
      </c>
      <c r="C245" s="73">
        <v>2</v>
      </c>
      <c r="D245" s="48" t="s">
        <v>150</v>
      </c>
      <c r="E245" s="48" t="s">
        <v>312</v>
      </c>
      <c r="F245" s="48" t="s">
        <v>181</v>
      </c>
      <c r="G245" s="48" t="s">
        <v>214</v>
      </c>
      <c r="H245" s="48" t="s">
        <v>176</v>
      </c>
      <c r="I245" s="48" t="s">
        <v>281</v>
      </c>
      <c r="J245" s="53" t="s">
        <v>394</v>
      </c>
      <c r="K245" s="73" t="s">
        <v>384</v>
      </c>
      <c r="L245" s="86">
        <v>-11492.7</v>
      </c>
      <c r="M245" s="86">
        <v>-11492.71514</v>
      </c>
      <c r="N245" s="86">
        <v>-11492.71514</v>
      </c>
      <c r="O245" s="86">
        <v>0</v>
      </c>
      <c r="P245" s="86">
        <v>0</v>
      </c>
    </row>
    <row r="246" spans="1:21" s="3" customFormat="1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  <c r="O246" s="39"/>
    </row>
    <row r="247" spans="1:21" s="3" customFormat="1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  <c r="O247" s="39"/>
    </row>
    <row r="248" spans="1:21" s="3" customFormat="1" ht="18.75">
      <c r="A248" s="44"/>
      <c r="B248" s="99" t="s">
        <v>370</v>
      </c>
      <c r="C248" s="99"/>
      <c r="D248" s="99"/>
      <c r="E248" s="99"/>
      <c r="F248" s="99"/>
      <c r="G248" s="99"/>
      <c r="H248" s="99"/>
      <c r="I248" s="99"/>
      <c r="J248" s="44"/>
      <c r="K248" s="44"/>
      <c r="L248" s="39"/>
      <c r="M248" s="39"/>
      <c r="N248" s="39"/>
      <c r="O248" s="39"/>
      <c r="P248" s="2"/>
      <c r="Q248" s="2"/>
      <c r="R248" s="2"/>
      <c r="S248" s="2"/>
      <c r="T248" s="2"/>
      <c r="U248" s="2"/>
    </row>
    <row r="249" spans="1:21" ht="18.75">
      <c r="A249" s="44"/>
      <c r="B249" s="99"/>
      <c r="C249" s="99"/>
      <c r="D249" s="99"/>
      <c r="E249" s="99"/>
      <c r="F249" s="99"/>
      <c r="G249" s="99"/>
      <c r="H249" s="99"/>
      <c r="I249" s="99"/>
      <c r="J249" s="44"/>
      <c r="K249" s="44"/>
      <c r="L249" s="39"/>
      <c r="M249" s="39"/>
      <c r="N249" s="39"/>
      <c r="O249" s="39"/>
    </row>
    <row r="250" spans="1:21" ht="18.75">
      <c r="A250" s="44"/>
      <c r="B250" s="99"/>
      <c r="C250" s="99"/>
      <c r="D250" s="99"/>
      <c r="E250" s="99"/>
      <c r="F250" s="99"/>
      <c r="G250" s="99"/>
      <c r="H250" s="99"/>
      <c r="I250" s="99"/>
      <c r="J250" s="44"/>
      <c r="K250" s="44"/>
      <c r="L250" s="39"/>
      <c r="M250" s="39"/>
      <c r="N250" s="39"/>
      <c r="O250" s="39"/>
    </row>
    <row r="251" spans="1:21" ht="18.75">
      <c r="A251" s="44"/>
      <c r="B251" s="99" t="s">
        <v>369</v>
      </c>
      <c r="C251" s="99"/>
      <c r="D251" s="99"/>
      <c r="E251" s="99"/>
      <c r="F251" s="99"/>
      <c r="G251" s="99"/>
      <c r="H251" s="99"/>
      <c r="I251" s="99"/>
      <c r="J251" s="44"/>
      <c r="K251" s="44"/>
      <c r="L251" s="39"/>
      <c r="M251" s="39"/>
      <c r="N251" s="39"/>
      <c r="O251" s="39"/>
    </row>
    <row r="252" spans="1:21" ht="18.75">
      <c r="A252" s="44"/>
      <c r="B252" s="99"/>
      <c r="C252" s="99"/>
      <c r="D252" s="99"/>
      <c r="E252" s="99"/>
      <c r="F252" s="99"/>
      <c r="G252" s="99"/>
      <c r="H252" s="99"/>
      <c r="I252" s="99"/>
      <c r="J252" s="44"/>
      <c r="K252" s="44"/>
      <c r="L252" s="39"/>
      <c r="M252" s="39"/>
      <c r="N252" s="39"/>
      <c r="O252" s="39"/>
    </row>
    <row r="253" spans="1:21" ht="18">
      <c r="A253" s="100"/>
      <c r="B253" s="101"/>
      <c r="C253" s="101"/>
      <c r="D253" s="101"/>
      <c r="E253" s="101"/>
      <c r="F253" s="101"/>
      <c r="G253" s="101"/>
      <c r="H253" s="101"/>
      <c r="I253" s="101"/>
      <c r="J253" s="100"/>
      <c r="K253" s="100"/>
    </row>
    <row r="254" spans="1:21" ht="18.75">
      <c r="A254" s="44"/>
      <c r="B254" s="99" t="s">
        <v>368</v>
      </c>
      <c r="C254" s="99"/>
      <c r="D254" s="99"/>
      <c r="E254" s="99"/>
      <c r="F254" s="99"/>
      <c r="G254" s="99"/>
      <c r="H254" s="99"/>
      <c r="I254" s="99"/>
      <c r="J254" s="44"/>
      <c r="K254" s="44"/>
      <c r="L254" s="39" t="s">
        <v>304</v>
      </c>
      <c r="M254" s="39"/>
      <c r="N254" s="39"/>
      <c r="O254" s="39"/>
    </row>
    <row r="255" spans="1:21" ht="18.75">
      <c r="A255" s="44"/>
      <c r="B255" s="99"/>
      <c r="C255" s="99"/>
      <c r="D255" s="99"/>
      <c r="E255" s="99"/>
      <c r="F255" s="99"/>
      <c r="G255" s="99"/>
      <c r="H255" s="99"/>
      <c r="I255" s="99"/>
      <c r="J255" s="44"/>
      <c r="K255" s="44"/>
      <c r="L255" s="39"/>
      <c r="M255" s="39"/>
      <c r="N255" s="39"/>
      <c r="O255" s="39"/>
    </row>
    <row r="256" spans="1:21" ht="18.75">
      <c r="A256" s="44"/>
      <c r="B256" s="99" t="s">
        <v>289</v>
      </c>
      <c r="C256" s="99"/>
      <c r="D256" s="99"/>
      <c r="E256" s="99"/>
      <c r="F256" s="99"/>
      <c r="G256" s="99"/>
      <c r="H256" s="99"/>
      <c r="I256" s="99"/>
      <c r="J256" s="44"/>
      <c r="K256" s="44"/>
      <c r="L256" s="39"/>
      <c r="M256" s="39"/>
      <c r="N256" s="39"/>
      <c r="O256" s="39"/>
    </row>
    <row r="257" spans="1:15" ht="18.75">
      <c r="A257" s="44"/>
      <c r="B257" s="99"/>
      <c r="C257" s="99"/>
      <c r="D257" s="99"/>
      <c r="E257" s="99"/>
      <c r="F257" s="99"/>
      <c r="G257" s="99"/>
      <c r="H257" s="99"/>
      <c r="I257" s="99"/>
      <c r="J257" s="44"/>
      <c r="K257" s="44"/>
      <c r="L257" s="39"/>
      <c r="M257" s="39"/>
      <c r="N257" s="39"/>
      <c r="O257" s="39"/>
    </row>
    <row r="258" spans="1:15" ht="14.25">
      <c r="A258" s="38"/>
      <c r="B258" s="39"/>
      <c r="C258" s="39"/>
      <c r="D258" s="39"/>
      <c r="E258" s="39"/>
      <c r="F258" s="39"/>
      <c r="G258" s="39"/>
      <c r="H258" s="39"/>
      <c r="I258" s="39"/>
      <c r="J258" s="38"/>
      <c r="K258" s="38"/>
      <c r="L258" s="39"/>
      <c r="M258" s="39"/>
      <c r="N258" s="39"/>
      <c r="O258" s="39"/>
    </row>
    <row r="259" spans="1:15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39"/>
      <c r="O259" s="39"/>
    </row>
    <row r="260" spans="1:15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39"/>
      <c r="O260" s="39"/>
    </row>
    <row r="261" spans="1:15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39"/>
      <c r="O261" s="39"/>
    </row>
    <row r="262" spans="1:15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39"/>
      <c r="O262" s="39"/>
    </row>
    <row r="263" spans="1:15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39"/>
      <c r="O263" s="39"/>
    </row>
    <row r="264" spans="1:15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39"/>
      <c r="O264" s="39"/>
    </row>
    <row r="265" spans="1:15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39"/>
      <c r="O265" s="39"/>
    </row>
    <row r="266" spans="1:15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39"/>
      <c r="O266" s="39"/>
    </row>
    <row r="267" spans="1:15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39"/>
      <c r="O267" s="39"/>
    </row>
    <row r="268" spans="1:15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39"/>
      <c r="O268" s="39"/>
    </row>
    <row r="269" spans="1:15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39"/>
      <c r="O269" s="39"/>
    </row>
    <row r="270" spans="1:15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39"/>
      <c r="O270" s="39"/>
    </row>
    <row r="271" spans="1:15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39"/>
      <c r="O271" s="39"/>
    </row>
    <row r="272" spans="1:15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39"/>
      <c r="O272" s="39"/>
    </row>
    <row r="273" spans="1:15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39"/>
      <c r="O273" s="39"/>
    </row>
    <row r="274" spans="1:15" ht="14.25">
      <c r="A274" s="38"/>
      <c r="B274" s="39"/>
      <c r="C274" s="39"/>
      <c r="D274" s="39"/>
      <c r="E274" s="39"/>
      <c r="F274" s="39"/>
      <c r="G274" s="39"/>
      <c r="H274" s="39"/>
      <c r="I274" s="39"/>
      <c r="J274" s="38"/>
      <c r="K274" s="38"/>
      <c r="L274" s="39"/>
      <c r="M274" s="39"/>
      <c r="N274" s="39"/>
      <c r="O274" s="39"/>
    </row>
    <row r="275" spans="1:15" ht="14.25">
      <c r="A275" s="38"/>
      <c r="B275" s="39"/>
      <c r="C275" s="39"/>
      <c r="D275" s="39"/>
      <c r="E275" s="39"/>
      <c r="F275" s="39"/>
      <c r="G275" s="39"/>
      <c r="H275" s="39"/>
      <c r="I275" s="39"/>
      <c r="J275" s="38"/>
      <c r="K275" s="38"/>
      <c r="L275" s="39"/>
      <c r="M275" s="39"/>
      <c r="N275" s="39"/>
      <c r="O275" s="39"/>
    </row>
    <row r="276" spans="1:15" ht="14.25">
      <c r="A276" s="38"/>
      <c r="B276" s="39"/>
      <c r="C276" s="39"/>
      <c r="D276" s="39"/>
      <c r="E276" s="39"/>
      <c r="F276" s="39"/>
      <c r="G276" s="39"/>
      <c r="H276" s="39"/>
      <c r="I276" s="39"/>
      <c r="J276" s="38"/>
      <c r="K276" s="38"/>
      <c r="L276" s="39"/>
      <c r="M276" s="39"/>
      <c r="N276" s="39"/>
      <c r="O276" s="39"/>
    </row>
    <row r="277" spans="1:15" ht="14.25">
      <c r="A277" s="38"/>
      <c r="B277" s="39"/>
      <c r="C277" s="39"/>
      <c r="D277" s="39"/>
      <c r="E277" s="39"/>
      <c r="F277" s="39"/>
      <c r="G277" s="39"/>
      <c r="H277" s="39"/>
      <c r="I277" s="39"/>
      <c r="J277" s="38"/>
      <c r="K277" s="38"/>
      <c r="L277" s="39"/>
      <c r="M277" s="39"/>
      <c r="N277" s="39"/>
      <c r="O277" s="39"/>
    </row>
    <row r="278" spans="1:15" ht="14.25">
      <c r="A278" s="38"/>
      <c r="B278" s="39"/>
      <c r="C278" s="39"/>
      <c r="D278" s="39"/>
      <c r="E278" s="39"/>
      <c r="F278" s="39"/>
      <c r="G278" s="39"/>
      <c r="H278" s="39"/>
      <c r="I278" s="39"/>
      <c r="J278" s="38"/>
      <c r="K278" s="38"/>
      <c r="L278" s="39"/>
      <c r="M278" s="39"/>
      <c r="N278" s="39"/>
      <c r="O278" s="39"/>
    </row>
    <row r="279" spans="1:15" ht="14.25">
      <c r="A279" s="38"/>
      <c r="B279" s="39"/>
      <c r="C279" s="39"/>
      <c r="D279" s="39"/>
      <c r="E279" s="39"/>
      <c r="F279" s="39"/>
      <c r="G279" s="39"/>
      <c r="H279" s="39"/>
      <c r="I279" s="39"/>
      <c r="J279" s="38"/>
      <c r="K279" s="38"/>
      <c r="L279" s="39"/>
      <c r="M279" s="39"/>
      <c r="N279" s="39"/>
      <c r="O279" s="39"/>
    </row>
    <row r="280" spans="1:15" ht="14.25">
      <c r="A280" s="38"/>
      <c r="B280" s="39"/>
      <c r="C280" s="39"/>
      <c r="D280" s="39"/>
      <c r="E280" s="39"/>
      <c r="F280" s="39"/>
      <c r="G280" s="39"/>
      <c r="H280" s="39"/>
      <c r="I280" s="39"/>
      <c r="J280" s="38"/>
      <c r="K280" s="38"/>
      <c r="L280" s="39"/>
      <c r="M280" s="39"/>
      <c r="N280" s="39"/>
      <c r="O280" s="39"/>
    </row>
    <row r="281" spans="1:15" ht="14.25">
      <c r="A281" s="38"/>
      <c r="B281" s="39"/>
      <c r="C281" s="39"/>
      <c r="D281" s="39"/>
      <c r="E281" s="39"/>
      <c r="F281" s="39"/>
      <c r="G281" s="39"/>
      <c r="H281" s="39"/>
      <c r="I281" s="39"/>
      <c r="J281" s="38"/>
      <c r="K281" s="38"/>
      <c r="L281" s="39"/>
      <c r="M281" s="39"/>
      <c r="N281" s="39"/>
      <c r="O281" s="39"/>
    </row>
    <row r="282" spans="1:15" ht="14.25">
      <c r="A282" s="38"/>
      <c r="B282" s="39"/>
      <c r="C282" s="39"/>
      <c r="D282" s="39"/>
      <c r="E282" s="39"/>
      <c r="F282" s="39"/>
      <c r="G282" s="39"/>
      <c r="H282" s="39"/>
      <c r="I282" s="39"/>
      <c r="J282" s="38"/>
      <c r="K282" s="38"/>
      <c r="L282" s="39"/>
      <c r="M282" s="39"/>
      <c r="N282" s="39"/>
      <c r="O282" s="39"/>
    </row>
    <row r="283" spans="1:15" ht="14.25">
      <c r="A283" s="38"/>
      <c r="B283" s="39"/>
      <c r="C283" s="39"/>
      <c r="D283" s="39"/>
      <c r="E283" s="39"/>
      <c r="F283" s="39"/>
      <c r="G283" s="39"/>
      <c r="H283" s="39"/>
      <c r="I283" s="39"/>
      <c r="J283" s="38"/>
      <c r="K283" s="38"/>
      <c r="L283" s="39"/>
      <c r="M283" s="39"/>
      <c r="N283" s="39"/>
      <c r="O283" s="39"/>
    </row>
    <row r="284" spans="1:15" ht="14.25">
      <c r="A284" s="38"/>
      <c r="B284" s="39"/>
      <c r="C284" s="39"/>
      <c r="D284" s="39"/>
      <c r="E284" s="39"/>
      <c r="F284" s="39"/>
      <c r="G284" s="39"/>
      <c r="H284" s="39"/>
      <c r="I284" s="39"/>
      <c r="J284" s="38"/>
      <c r="K284" s="38"/>
      <c r="L284" s="39"/>
      <c r="M284" s="39"/>
      <c r="N284" s="39"/>
      <c r="O284" s="39"/>
    </row>
    <row r="285" spans="1:15" ht="14.25">
      <c r="A285" s="38"/>
      <c r="B285" s="39"/>
      <c r="C285" s="39"/>
      <c r="D285" s="39"/>
      <c r="E285" s="39"/>
      <c r="F285" s="39"/>
      <c r="G285" s="39"/>
      <c r="H285" s="39"/>
      <c r="I285" s="39"/>
      <c r="J285" s="38"/>
      <c r="K285" s="38"/>
      <c r="L285" s="39"/>
      <c r="M285" s="39"/>
      <c r="N285" s="39"/>
      <c r="O285" s="39"/>
    </row>
    <row r="286" spans="1:15" ht="14.25">
      <c r="A286" s="38"/>
      <c r="B286" s="39"/>
      <c r="C286" s="39"/>
      <c r="D286" s="39"/>
      <c r="E286" s="39"/>
      <c r="F286" s="39"/>
      <c r="G286" s="39"/>
      <c r="H286" s="39"/>
      <c r="I286" s="39"/>
      <c r="J286" s="38"/>
      <c r="K286" s="38"/>
      <c r="L286" s="39"/>
      <c r="M286" s="39"/>
      <c r="N286" s="39"/>
      <c r="O286" s="39"/>
    </row>
    <row r="287" spans="1:15" ht="14.25">
      <c r="A287" s="38"/>
      <c r="B287" s="39"/>
      <c r="C287" s="39"/>
      <c r="D287" s="39"/>
      <c r="E287" s="39"/>
      <c r="F287" s="39"/>
      <c r="G287" s="39"/>
      <c r="H287" s="39"/>
      <c r="I287" s="39"/>
      <c r="J287" s="38"/>
      <c r="K287" s="38"/>
      <c r="L287" s="39"/>
      <c r="M287" s="39"/>
      <c r="N287" s="39"/>
      <c r="O287" s="39"/>
    </row>
    <row r="288" spans="1:15" ht="14.25">
      <c r="A288" s="38"/>
      <c r="B288" s="39"/>
      <c r="C288" s="39"/>
      <c r="D288" s="39"/>
      <c r="E288" s="39"/>
      <c r="F288" s="39"/>
      <c r="G288" s="39"/>
      <c r="H288" s="39"/>
      <c r="I288" s="39"/>
      <c r="J288" s="38"/>
      <c r="K288" s="38"/>
      <c r="L288" s="39"/>
      <c r="M288" s="39"/>
      <c r="N288" s="39"/>
      <c r="O288" s="39"/>
    </row>
  </sheetData>
  <mergeCells count="15">
    <mergeCell ref="A2:O2"/>
    <mergeCell ref="C12:G12"/>
    <mergeCell ref="A4:O4"/>
    <mergeCell ref="L11:L13"/>
    <mergeCell ref="M11:M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P11:P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2022-07-27T07:05:03Z</cp:lastPrinted>
  <dcterms:created xsi:type="dcterms:W3CDTF">2016-10-20T11:21:30Z</dcterms:created>
  <dcterms:modified xsi:type="dcterms:W3CDTF">2022-07-27T07:06:27Z</dcterms:modified>
</cp:coreProperties>
</file>